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5" windowWidth="12240" windowHeight="8220" tabRatio="958" firstSheet="17" activeTab="25"/>
  </bookViews>
  <sheets>
    <sheet name="مسودات" sheetId="1" state="hidden" r:id="rId1"/>
    <sheet name="حكومي وأهلي" sheetId="2" r:id="rId2"/>
    <sheet name="حكومي" sheetId="3" r:id="rId3"/>
    <sheet name="أهلي" sheetId="4" r:id="rId4"/>
    <sheet name="تجميعي رياض" sheetId="5" r:id="rId5"/>
    <sheet name="شعب" sheetId="6" r:id="rId6"/>
    <sheet name="التاركين" sheetId="7" r:id="rId7"/>
    <sheet name="اتدريسي عنوان" sheetId="8" r:id="rId8"/>
    <sheet name="تدريسي شهادة تجميعي" sheetId="9" r:id="rId9"/>
    <sheet name="تدريسي سنوات   (2)" sheetId="10" r:id="rId10"/>
    <sheet name="حاله وظيفية (2)" sheetId="11" r:id="rId11"/>
    <sheet name="الارشاد تجميعي" sheetId="12" r:id="rId12"/>
    <sheet name="ابنيه تجميعي" sheetId="13" r:id="rId13"/>
    <sheet name="تابع ابنية تجميعي" sheetId="14" r:id="rId14"/>
    <sheet name="الاستقلالية تجميعي" sheetId="15" r:id="rId15"/>
    <sheet name="تجميعي ح" sheetId="16" r:id="rId16"/>
    <sheet name="شعب ح" sheetId="17" r:id="rId17"/>
    <sheet name="تاركين حكومي" sheetId="18" r:id="rId18"/>
    <sheet name="تدريسي ح عنوان" sheetId="19" r:id="rId19"/>
    <sheet name="تدريسي شهادة ح" sheetId="20" r:id="rId20"/>
    <sheet name="تدريسي ستوات حكومي" sheetId="21" r:id="rId21"/>
    <sheet name="حاله وظيفية" sheetId="22" r:id="rId22"/>
    <sheet name="ارشاد جكومي" sheetId="23" r:id="rId23"/>
    <sheet name="15" sheetId="24" r:id="rId24"/>
    <sheet name="تابع 15" sheetId="25" r:id="rId25"/>
    <sheet name="16" sheetId="26" r:id="rId26"/>
    <sheet name="تجميعي اهلي" sheetId="27" r:id="rId27"/>
    <sheet name="شعب اهلي" sheetId="28" r:id="rId28"/>
    <sheet name="تاركين وشعب اهلي" sheetId="29" r:id="rId29"/>
    <sheet name="اتدريسي عنوان (2)" sheetId="30" r:id="rId30"/>
    <sheet name="تدريسي شهادة تجميعي (2)" sheetId="31" r:id="rId31"/>
    <sheet name="تدريسي سنوات  " sheetId="32" r:id="rId32"/>
    <sheet name="حاله وظيفية (3)" sheetId="33" r:id="rId33"/>
    <sheet name="الارشاد تجميعي (2)" sheetId="34" r:id="rId34"/>
    <sheet name="ابنيه تجميعي (2)" sheetId="35" r:id="rId35"/>
    <sheet name="تابع ابنية تجميعي (2)" sheetId="36" r:id="rId36"/>
    <sheet name="الاستقلالية تجميعي (2)" sheetId="37" r:id="rId37"/>
    <sheet name="Sheet1" sheetId="38" r:id="rId38"/>
  </sheets>
  <definedNames>
    <definedName name="_xlnm.Print_Area" localSheetId="23">'15'!$A$1:$W$32</definedName>
    <definedName name="_xlnm.Print_Area" localSheetId="12">'ابنيه تجميعي'!$A$1:$W$32</definedName>
    <definedName name="_xlnm.Print_Area" localSheetId="34">'ابنيه تجميعي (2)'!$A$1:$W$30</definedName>
    <definedName name="_xlnm.Print_Area" localSheetId="7">'اتدريسي عنوان'!$A$1:$I$29</definedName>
    <definedName name="_xlnm.Print_Area" localSheetId="29">'اتدريسي عنوان (2)'!$A$1:$I$30</definedName>
    <definedName name="_xlnm.Print_Area" localSheetId="36">'الاستقلالية تجميعي (2)'!$A$1:$Q$31</definedName>
    <definedName name="_xlnm.Print_Area" localSheetId="3">'أهلي'!$A$1:$J$26</definedName>
    <definedName name="_xlnm.Print_Area" localSheetId="35">'تابع ابنية تجميعي (2)'!$A$1:$AA$27</definedName>
    <definedName name="_xlnm.Print_Area" localSheetId="28">'تاركين وشعب اهلي'!$A$1:$M$31</definedName>
    <definedName name="_xlnm.Print_Area" localSheetId="15">'تجميعي ح'!$A$1:$M$98</definedName>
    <definedName name="_xlnm.Print_Area" localSheetId="18">'تدريسي ح عنوان'!$A$1:$I$29</definedName>
    <definedName name="_xlnm.Print_Area" localSheetId="20">'تدريسي ستوات حكومي'!$A$1:$O$29</definedName>
    <definedName name="_xlnm.Print_Area" localSheetId="31">'تدريسي سنوات  '!$A$1:$O$31</definedName>
    <definedName name="_xlnm.Print_Area" localSheetId="30">'تدريسي شهادة تجميعي (2)'!$A$1:$N$30</definedName>
    <definedName name="_xlnm.Print_Area" localSheetId="19">'تدريسي شهادة ح'!$A$1:$N$30</definedName>
    <definedName name="_xlnm.Print_Area" localSheetId="21">'حاله وظيفية'!$A$1:$P$30</definedName>
    <definedName name="_xlnm.Print_Area" localSheetId="32">'حاله وظيفية (3)'!$A$1:$P$31</definedName>
    <definedName name="_xlnm.Print_Area" localSheetId="2">'حكومي'!$A$1:$J$26</definedName>
    <definedName name="_xlnm.Print_Area" localSheetId="1">'حكومي وأهلي'!$A$1:$J$26</definedName>
    <definedName name="_xlnm.Print_Area" localSheetId="16">'شعب ح'!$A$1:$M$28</definedName>
    <definedName name="Z_95018BEE_3C9F_4B61_A7BF_FBFA21A07B6A_.wvu.PrintArea" localSheetId="23" hidden="1">'15'!$A$3:$U$32</definedName>
    <definedName name="Z_95018BEE_3C9F_4B61_A7BF_FBFA21A07B6A_.wvu.PrintArea" localSheetId="12" hidden="1">'ابنيه تجميعي'!$A$3:$U$32</definedName>
    <definedName name="Z_95018BEE_3C9F_4B61_A7BF_FBFA21A07B6A_.wvu.PrintArea" localSheetId="34" hidden="1">'ابنيه تجميعي (2)'!$A$3:$U$30</definedName>
    <definedName name="Z_95018BEE_3C9F_4B61_A7BF_FBFA21A07B6A_.wvu.PrintArea" localSheetId="7" hidden="1">'اتدريسي عنوان'!$A$4:$G$29</definedName>
    <definedName name="Z_95018BEE_3C9F_4B61_A7BF_FBFA21A07B6A_.wvu.PrintArea" localSheetId="29" hidden="1">'اتدريسي عنوان (2)'!$A$4:$G$30</definedName>
    <definedName name="Z_95018BEE_3C9F_4B61_A7BF_FBFA21A07B6A_.wvu.PrintArea" localSheetId="6" hidden="1">'التاركين'!#REF!</definedName>
    <definedName name="Z_95018BEE_3C9F_4B61_A7BF_FBFA21A07B6A_.wvu.PrintArea" localSheetId="17" hidden="1">'تاركين حكومي'!$A$3:$K$29</definedName>
    <definedName name="Z_95018BEE_3C9F_4B61_A7BF_FBFA21A07B6A_.wvu.PrintArea" localSheetId="28" hidden="1">'تاركين وشعب اهلي'!$A$3:$K$30</definedName>
    <definedName name="Z_95018BEE_3C9F_4B61_A7BF_FBFA21A07B6A_.wvu.PrintArea" localSheetId="26" hidden="1">'تجميعي اهلي'!$A$1:$K$28</definedName>
    <definedName name="Z_95018BEE_3C9F_4B61_A7BF_FBFA21A07B6A_.wvu.PrintArea" localSheetId="15" hidden="1">'تجميعي ح'!$A$1:$K$102</definedName>
    <definedName name="Z_95018BEE_3C9F_4B61_A7BF_FBFA21A07B6A_.wvu.PrintArea" localSheetId="4" hidden="1">'تجميعي رياض'!$A$3:$K$30</definedName>
    <definedName name="Z_95018BEE_3C9F_4B61_A7BF_FBFA21A07B6A_.wvu.PrintArea" localSheetId="18" hidden="1">'تدريسي ح عنوان'!$A$4:$G$30</definedName>
    <definedName name="Z_95018BEE_3C9F_4B61_A7BF_FBFA21A07B6A_.wvu.PrintArea" localSheetId="8" hidden="1">'تدريسي شهادة تجميعي'!$A$3:$L$30</definedName>
    <definedName name="Z_95018BEE_3C9F_4B61_A7BF_FBFA21A07B6A_.wvu.PrintArea" localSheetId="30" hidden="1">'تدريسي شهادة تجميعي (2)'!$A$3:$L$31</definedName>
    <definedName name="Z_95018BEE_3C9F_4B61_A7BF_FBFA21A07B6A_.wvu.PrintArea" localSheetId="19" hidden="1">'تدريسي شهادة ح'!$A$3:$L$31</definedName>
  </definedNames>
  <calcPr fullCalcOnLoad="1"/>
</workbook>
</file>

<file path=xl/comments5.xml><?xml version="1.0" encoding="utf-8"?>
<comments xmlns="http://schemas.openxmlformats.org/spreadsheetml/2006/main">
  <authors>
    <author>Nagim Mohammed</author>
  </authors>
  <commentList>
    <comment ref="P32" authorId="0">
      <text>
        <r>
          <rPr>
            <b/>
            <sz val="9"/>
            <rFont val="Tahoma"/>
            <family val="2"/>
          </rPr>
          <t>Nagim Mohammed: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<sst xmlns="http://schemas.openxmlformats.org/spreadsheetml/2006/main" count="4391" uniqueCount="648">
  <si>
    <t xml:space="preserve">                                عدد التلامذة الموجودون في الصف الأول (الحكومي و الاهلي) حسب العمر والجنس والمحافظة  للعام الدراسي 2013/2012                          </t>
  </si>
  <si>
    <t xml:space="preserve">                                        عدد التلامذة الموجودون في جميع الصفوف (الحكومي و الاهلي) حسب العمر والجنس والمحافظة للعام الدراسي 2013/2012                                    </t>
  </si>
  <si>
    <t xml:space="preserve">                                        عدد التلامذة الموجودون في جميع الصفوف (الحكومية) حسب العمر والجنس والمحافظة للعام الدراسي 2013/2012                                    </t>
  </si>
  <si>
    <t>عدد التلامذة الموجودون في الصف الاول حسب العمر و الجنس و المحافظة  للتعليم الابتدائي ( الأهلي )للعام الدراسي 2013/2012</t>
  </si>
  <si>
    <t>عدد التلامذة الموجودون في الصف الثاني حسب العمر و الجنس و المحافظة  للتعليم الابتدائي ( الأهلي )للعام الدراسي 2013/2012</t>
  </si>
  <si>
    <t>عدد التلامذة الموجودون في الصف الثالث حسب العمر و الجنس و المحافظة للتعليم الابتدائي ( الأهلي )للعام الدراسي 2013/2012</t>
  </si>
  <si>
    <t>عدد التلامذة الموجودون في الصف الرابع حسب العمر و الجنس و المحافظة للتعليم الابتدائي ( الأهلي )للعام الدراسي 2013/2012</t>
  </si>
  <si>
    <t>عدد التلامذة الموجودون في الصف الخامس حسب العمر و الجنس والمحافظة  للتعليم الابتدائي ( الأهلي )للعام الدراسي 2013/2012</t>
  </si>
  <si>
    <t>عدد التلامذة الموجودون في الصف السادس حسب العمر و الجنس و المحافظة  للتعليم الابتدائي ( الأهلي )للعام الدراسي 2013/2012</t>
  </si>
  <si>
    <t>عدد التلامذة الموجودون في جميع الصفوف حسب العمر والجنس و المحافظة للتعليم الابتدائي ( الأهلي )للعام الدراسي 2013/2012</t>
  </si>
  <si>
    <t xml:space="preserve">عدد المدارس الابتدائية حسب الجنس والاستقلالية وعدد التلامذة المقبولين الجدد والموجودين وأعضاء الهيئة التعليمية (الحكومي و الاهلي) حسب الجنس والمحافظة للعام الدراسي 2013/2012 </t>
  </si>
  <si>
    <t xml:space="preserve">عدد التلامذة الموجودون في الصف الثاني (الحكومي و الاهلي) حسب العمر و الجنس والمحافظة  للعام الدراسي 2013/2012   </t>
  </si>
  <si>
    <t xml:space="preserve">عدد التلامذة الموجودون في الصف الثالث (الحكومي و الاهلي) حسب العمر و الجنس و المحافظة للعام الدراسي 2013/2012   </t>
  </si>
  <si>
    <t xml:space="preserve">                                         عدد التلامذة الموجودون في الصف الرابع (الحكومي و الاهلي) حسب العمر والجنس والمحافظة للعام الدراسي 2013/2012                           </t>
  </si>
  <si>
    <t xml:space="preserve">عدد التلامذة الموجودون في الصف الخامس (الحكومي و الاهلي) حسب العمر والجنس والمحافظة للعام الدراسي 2013/2012                           </t>
  </si>
  <si>
    <t xml:space="preserve">                                 عدد التلامذة الموجودون في الصف السادس (الحكومي و الاهلي) حسب العمر و الجنس و المحافظة للعام الدراسي 2013/2012                            </t>
  </si>
  <si>
    <t xml:space="preserve">عدد التلامذة الموجودون في الصف الثاني (الحكومي ) حسب العمر و الجنس والمحافظة للعام الدراسي 2013/2012   </t>
  </si>
  <si>
    <t xml:space="preserve">عدد التلامذة الموجودون في الصف الثالث (الحكومي ) حسب العمر و الجنس و المحافظة للعام الدراسي 2013/2012   </t>
  </si>
  <si>
    <t xml:space="preserve">                                         عدد التلامذة الموجودون في الصف الرابع (الحكومي) حسب العمر والجنس والمحافظة للعام الدراسي 2013/2012                           </t>
  </si>
  <si>
    <t xml:space="preserve">                                               عدد التلامذة الموجودون في الصف الخامس (الحكومي) حسب العمر والجنس والمحافظة  للعام الدراسي 2013/2012                           </t>
  </si>
  <si>
    <t xml:space="preserve">                                 عدد التلامذة الموجودون في الصف السادس (الحكومي) حسب العمر و الجنس و المحافظة  للعام الدراسي 2013/2012                            </t>
  </si>
  <si>
    <t>عدد المدارس الابتدائية حسب الجنس والدوام وعدد التلامذة المقبولين الجدد والموجودين وأعضاء الهيئة التعليمية حسب الجنس والمحافظة للعام الدراسي 2013/2012 ( الاهلي)</t>
  </si>
  <si>
    <t xml:space="preserve">عدد التلامذة الموجودون في الصف الأول (الحكومي) حسب العمر والجنس والمحافظة للعام الدراسي   2013/2012  </t>
  </si>
  <si>
    <t>اهلي</t>
  </si>
  <si>
    <t>حكومي</t>
  </si>
  <si>
    <t>المجموع</t>
  </si>
  <si>
    <t>بنون</t>
  </si>
  <si>
    <t>بنات</t>
  </si>
  <si>
    <t>مجموع</t>
  </si>
  <si>
    <t>المحافظة</t>
  </si>
  <si>
    <t>عمر 5 سنوات</t>
  </si>
  <si>
    <t>عمر 6 سنوات</t>
  </si>
  <si>
    <t>عمر 7 سنوات</t>
  </si>
  <si>
    <t>عمر 9 سنوات</t>
  </si>
  <si>
    <t>عمر  10  سنوات</t>
  </si>
  <si>
    <t>عمر 11 سنوات</t>
  </si>
  <si>
    <t>عمر 12 سنوات</t>
  </si>
  <si>
    <t>عمر 13 سنوات</t>
  </si>
  <si>
    <t>عمر14 سنوات</t>
  </si>
  <si>
    <t>عمر 15 سنوات</t>
  </si>
  <si>
    <t>مجموع الطلبة</t>
  </si>
  <si>
    <t>نينوى</t>
  </si>
  <si>
    <t>صلاح الدين</t>
  </si>
  <si>
    <t>كركوك</t>
  </si>
  <si>
    <t xml:space="preserve">ديالى </t>
  </si>
  <si>
    <t>بغداد</t>
  </si>
  <si>
    <t>رصافة /  1</t>
  </si>
  <si>
    <t>رصافة / 2</t>
  </si>
  <si>
    <t>رصافة / 3</t>
  </si>
  <si>
    <t>كرخ  /   1</t>
  </si>
  <si>
    <t>كرخ  /  2</t>
  </si>
  <si>
    <t>كرخ   /  3</t>
  </si>
  <si>
    <t>الانبار</t>
  </si>
  <si>
    <t>بابل</t>
  </si>
  <si>
    <t>كربلاء</t>
  </si>
  <si>
    <t>النجف</t>
  </si>
  <si>
    <t>الديوانيـة</t>
  </si>
  <si>
    <t>المثنى</t>
  </si>
  <si>
    <t>واسط</t>
  </si>
  <si>
    <t>ذى قار</t>
  </si>
  <si>
    <t>ميسان</t>
  </si>
  <si>
    <t>البصرة</t>
  </si>
  <si>
    <t>عمر 8 سنوات</t>
  </si>
  <si>
    <t>عمر 10 سنوات</t>
  </si>
  <si>
    <t>عمر 8  سنوات</t>
  </si>
  <si>
    <t>عمر10سنوات</t>
  </si>
  <si>
    <t>عمر 11 سنة</t>
  </si>
  <si>
    <t>عمر11سنة</t>
  </si>
  <si>
    <t>عمر 12 سنة</t>
  </si>
  <si>
    <t>عمر11 سنة</t>
  </si>
  <si>
    <t>عمر12سنة</t>
  </si>
  <si>
    <t>عمر 13 سنة</t>
  </si>
  <si>
    <t>عمر13سنة</t>
  </si>
  <si>
    <t>عمر 14 سنة</t>
  </si>
  <si>
    <t>عمر 13سنة</t>
  </si>
  <si>
    <t>عمر14سنة</t>
  </si>
  <si>
    <t>عمر 15سنة</t>
  </si>
  <si>
    <t>رصافة / 1</t>
  </si>
  <si>
    <t>كرخ  /  1</t>
  </si>
  <si>
    <t>كرخ  / 2</t>
  </si>
  <si>
    <t>كرخ   / 3</t>
  </si>
  <si>
    <t>الديوانية</t>
  </si>
  <si>
    <t>رصافة /1</t>
  </si>
  <si>
    <t>رصافة /2</t>
  </si>
  <si>
    <t>رصافة /3</t>
  </si>
  <si>
    <t>دورات تربوية</t>
  </si>
  <si>
    <t>ذكور</t>
  </si>
  <si>
    <t>اناث</t>
  </si>
  <si>
    <t>تربوية</t>
  </si>
  <si>
    <t>غير تربوية</t>
  </si>
  <si>
    <t>ماجستير</t>
  </si>
  <si>
    <t>عدد الابنية حسب الحالة العمرانية</t>
  </si>
  <si>
    <t xml:space="preserve">اصلية </t>
  </si>
  <si>
    <t>ضيف</t>
  </si>
  <si>
    <t>كرخ /1</t>
  </si>
  <si>
    <t>كرخ /2</t>
  </si>
  <si>
    <t>كرخ /3</t>
  </si>
  <si>
    <t>عدد المدارس</t>
  </si>
  <si>
    <t>عدد التلامذة الموجودين</t>
  </si>
  <si>
    <t>مختلطة</t>
  </si>
  <si>
    <t>جدول رقم (14)</t>
  </si>
  <si>
    <t>المحافظات</t>
  </si>
  <si>
    <t>عدد الرياض</t>
  </si>
  <si>
    <t>عدد المعلمات</t>
  </si>
  <si>
    <t xml:space="preserve">روضة </t>
  </si>
  <si>
    <t>تمهيدي</t>
  </si>
  <si>
    <t>روضة</t>
  </si>
  <si>
    <t xml:space="preserve">مجموع </t>
  </si>
  <si>
    <t>عدد الشعب</t>
  </si>
  <si>
    <t>مديرة</t>
  </si>
  <si>
    <t>معاونة</t>
  </si>
  <si>
    <t>معلمة</t>
  </si>
  <si>
    <t>معاهد معلمات</t>
  </si>
  <si>
    <t>فنون جميلة</t>
  </si>
  <si>
    <t>شهادات اخرى</t>
  </si>
  <si>
    <t>رياض</t>
  </si>
  <si>
    <t>دكتوراه</t>
  </si>
  <si>
    <t>عددالابنية حسب العائدية</t>
  </si>
  <si>
    <t>عدد الابنية حسب نوع البناء</t>
  </si>
  <si>
    <t>رصافة/1</t>
  </si>
  <si>
    <t>رصافة/2</t>
  </si>
  <si>
    <t>رصافة/3</t>
  </si>
  <si>
    <t>كرخ / 1</t>
  </si>
  <si>
    <t>كرخ / 2</t>
  </si>
  <si>
    <t>عدد الأبنية التي تشغلها</t>
  </si>
  <si>
    <t xml:space="preserve">مرشدة </t>
  </si>
  <si>
    <t xml:space="preserve">عدد الاطفال المسجلين </t>
  </si>
  <si>
    <t xml:space="preserve">العنوان الوظيفي </t>
  </si>
  <si>
    <t xml:space="preserve">بنون </t>
  </si>
  <si>
    <t xml:space="preserve"> عدد التلامذة المقبولين</t>
  </si>
  <si>
    <t>عدداعضاء الهيئة التعليمية</t>
  </si>
  <si>
    <t>جدول رقم (15)</t>
  </si>
  <si>
    <t>جدول رقم (16)</t>
  </si>
  <si>
    <t>كربلاء المقدسة</t>
  </si>
  <si>
    <t>القادسية</t>
  </si>
  <si>
    <t>النجف الاشرف</t>
  </si>
  <si>
    <t>عمر 11سنة</t>
  </si>
  <si>
    <t>عمر 12سنة</t>
  </si>
  <si>
    <t>عمر 14سنة</t>
  </si>
  <si>
    <t>عمر 8سنوات</t>
  </si>
  <si>
    <t xml:space="preserve">عمر 12 سنة </t>
  </si>
  <si>
    <t xml:space="preserve">عمر 12  سنة </t>
  </si>
  <si>
    <t xml:space="preserve">عمر 13  سنة </t>
  </si>
  <si>
    <t xml:space="preserve">عمر 14  سنة </t>
  </si>
  <si>
    <t xml:space="preserve">عمر 15 سنة </t>
  </si>
  <si>
    <t>جدول رقم (32)</t>
  </si>
  <si>
    <t xml:space="preserve">جدول رقم  (  52  )  </t>
  </si>
  <si>
    <t>جدول رقم  (17)</t>
  </si>
  <si>
    <t>جدول رقم  (18)</t>
  </si>
  <si>
    <t>جدول رقم  (19)</t>
  </si>
  <si>
    <t>جدول رقم  (20)</t>
  </si>
  <si>
    <t>تابع جدول رقم (21)</t>
  </si>
  <si>
    <t>جدول رقم (33)</t>
  </si>
  <si>
    <t>جدول رقم (34)</t>
  </si>
  <si>
    <t>جدول رقم  (35)</t>
  </si>
  <si>
    <t>جدول رقم  (36)</t>
  </si>
  <si>
    <t>جدول رقم  (37)</t>
  </si>
  <si>
    <t>جدول رقم  (38)</t>
  </si>
  <si>
    <t xml:space="preserve">جدول رقم  (  53  )  </t>
  </si>
  <si>
    <t xml:space="preserve">جدول رقم  (  55  )  </t>
  </si>
  <si>
    <t xml:space="preserve">جدول رقم  (  56  )  </t>
  </si>
  <si>
    <t xml:space="preserve">جدول رقم  (  57  )  </t>
  </si>
  <si>
    <t xml:space="preserve">جدول رقم  ( 58 )  </t>
  </si>
  <si>
    <t xml:space="preserve">جدول رقم  (  59  )  </t>
  </si>
  <si>
    <t xml:space="preserve">تابع جدول رقم  (  59  )  </t>
  </si>
  <si>
    <t>الاهلي</t>
  </si>
  <si>
    <t>الحكومي</t>
  </si>
  <si>
    <t>الاهلي والحكومي</t>
  </si>
  <si>
    <t>تحتوي على سياج مدرسي</t>
  </si>
  <si>
    <t>الشهادة والاختصاص</t>
  </si>
  <si>
    <t>عدد الابنية حسب  نوع مادة البناء</t>
  </si>
  <si>
    <t>Kirkuk</t>
  </si>
  <si>
    <t>Baghdad</t>
  </si>
  <si>
    <t>Babil</t>
  </si>
  <si>
    <t>Kerbala</t>
  </si>
  <si>
    <t>Al.Najaf</t>
  </si>
  <si>
    <t>Al.Qadisiya</t>
  </si>
  <si>
    <t>AL-Muthanna</t>
  </si>
  <si>
    <t>Wasit</t>
  </si>
  <si>
    <t>Thi-Qar</t>
  </si>
  <si>
    <t>Maysan</t>
  </si>
  <si>
    <t>total</t>
  </si>
  <si>
    <t>kindergarten</t>
  </si>
  <si>
    <t>preprimary</t>
  </si>
  <si>
    <t>male</t>
  </si>
  <si>
    <t>female</t>
  </si>
  <si>
    <t>NO. of enrolled childrens</t>
  </si>
  <si>
    <t>job titel</t>
  </si>
  <si>
    <t>manager</t>
  </si>
  <si>
    <t>assistant</t>
  </si>
  <si>
    <t>teacher</t>
  </si>
  <si>
    <t>guide</t>
  </si>
  <si>
    <t>certificate and  competence</t>
  </si>
  <si>
    <t>Educational courses</t>
  </si>
  <si>
    <t>teachers training institutions</t>
  </si>
  <si>
    <t>Fine Arts institutes</t>
  </si>
  <si>
    <t>educational</t>
  </si>
  <si>
    <t>kindergartens</t>
  </si>
  <si>
    <t>non educational</t>
  </si>
  <si>
    <t>Other Certificates</t>
  </si>
  <si>
    <t>Ph.D.</t>
  </si>
  <si>
    <t>master</t>
  </si>
  <si>
    <t>Nom. Of school buildings by the ownership</t>
  </si>
  <si>
    <t>Nom. Of school buildings by the condition of the building construction</t>
  </si>
  <si>
    <t>Number of buildings by building type</t>
  </si>
  <si>
    <t>Number of buildings occupied by</t>
  </si>
  <si>
    <t>Number of buildings by construction material</t>
  </si>
  <si>
    <t>govermental</t>
  </si>
  <si>
    <t>the Ministry of Education</t>
  </si>
  <si>
    <t>to other bodies</t>
  </si>
  <si>
    <t>Rented</t>
  </si>
  <si>
    <t>valid</t>
  </si>
  <si>
    <t>need to renovation</t>
  </si>
  <si>
    <t>invalid</t>
  </si>
  <si>
    <t>School buildings</t>
  </si>
  <si>
    <t xml:space="preserve">Non-school </t>
  </si>
  <si>
    <t>1 school</t>
  </si>
  <si>
    <t>2 school</t>
  </si>
  <si>
    <t>3 and more</t>
  </si>
  <si>
    <t>Bricks or stone</t>
  </si>
  <si>
    <t>Ready building</t>
  </si>
  <si>
    <t>Sreefa or tent</t>
  </si>
  <si>
    <t>Caravans</t>
  </si>
  <si>
    <t>Structural steel component</t>
  </si>
  <si>
    <t>other</t>
  </si>
  <si>
    <t>Nom. of buildings supplied with drinkable water</t>
  </si>
  <si>
    <t xml:space="preserve"> Nom. of buildings supplied with sewer service</t>
  </si>
  <si>
    <t>school libraries</t>
  </si>
  <si>
    <t>ديالى</t>
  </si>
  <si>
    <t>ذي قار</t>
  </si>
  <si>
    <t xml:space="preserve">ميسان </t>
  </si>
  <si>
    <t>عدد الاطفال التاركين</t>
  </si>
  <si>
    <t>عدد الاطفال التاركين لعام 2015/2016</t>
  </si>
  <si>
    <t>المكتبات المدرسية</t>
  </si>
  <si>
    <t xml:space="preserve">عدد الابنية حسب الخدمات </t>
  </si>
  <si>
    <t>حكومية</t>
  </si>
  <si>
    <t>عائدة للتربية</t>
  </si>
  <si>
    <t>لجهات اخرى</t>
  </si>
  <si>
    <t>مستأجرة</t>
  </si>
  <si>
    <t>صالحة</t>
  </si>
  <si>
    <t>غبر صالحة</t>
  </si>
  <si>
    <t>مدرسي</t>
  </si>
  <si>
    <t xml:space="preserve">غير مدرسي </t>
  </si>
  <si>
    <t>مدرسة واحدة</t>
  </si>
  <si>
    <t>مدرستان</t>
  </si>
  <si>
    <t>ثلاثة فأكثر</t>
  </si>
  <si>
    <t>طابوق اوحجر</t>
  </si>
  <si>
    <t>طين اوصريفة</t>
  </si>
  <si>
    <t>كرفان</t>
  </si>
  <si>
    <t>هياكل حديدية</t>
  </si>
  <si>
    <t>بناء جاهز</t>
  </si>
  <si>
    <t>اخرى</t>
  </si>
  <si>
    <t>المجموع الكلي للابنية</t>
  </si>
  <si>
    <t>عدد المكتبات</t>
  </si>
  <si>
    <t>عدد الكتب</t>
  </si>
  <si>
    <t>مزودة بخدمة المجاري</t>
  </si>
  <si>
    <t>بحاجة الى ترميم</t>
  </si>
  <si>
    <t>عدد طوابق الابنية</t>
  </si>
  <si>
    <t>طابق واحد</t>
  </si>
  <si>
    <t>طابقين</t>
  </si>
  <si>
    <t>ثلاث طوابق</t>
  </si>
  <si>
    <t>حجم المدرسة</t>
  </si>
  <si>
    <t>صالحة للشرب</t>
  </si>
  <si>
    <t>الرصافة / 1</t>
  </si>
  <si>
    <t>الرصافة / 2</t>
  </si>
  <si>
    <t>الرصافة / 3</t>
  </si>
  <si>
    <t>الكرخ / 1</t>
  </si>
  <si>
    <t>الكرخ / 2</t>
  </si>
  <si>
    <t>الكرخ / 3</t>
  </si>
  <si>
    <t>الرصافة /3</t>
  </si>
  <si>
    <t>الكرخ/ 3</t>
  </si>
  <si>
    <t xml:space="preserve">الكرخ / 1 </t>
  </si>
  <si>
    <t>جدول (11)</t>
  </si>
  <si>
    <t>جدول (2)</t>
  </si>
  <si>
    <t>جدول (8)</t>
  </si>
  <si>
    <t xml:space="preserve">Kindergarten </t>
  </si>
  <si>
    <t>No. of teachers</t>
  </si>
  <si>
    <t>Oiginal</t>
  </si>
  <si>
    <t>Host</t>
  </si>
  <si>
    <t>Surrounded with fence</t>
  </si>
  <si>
    <t>1 floor</t>
  </si>
  <si>
    <t>2 floors</t>
  </si>
  <si>
    <t>3 floors</t>
  </si>
  <si>
    <t>6 classes</t>
  </si>
  <si>
    <t>9 classes</t>
  </si>
  <si>
    <t>12 classes</t>
  </si>
  <si>
    <t>18 classes</t>
  </si>
  <si>
    <t>24 classes</t>
  </si>
  <si>
    <t>No. of floors</t>
  </si>
  <si>
    <t>School size</t>
  </si>
  <si>
    <t>Governorate</t>
  </si>
  <si>
    <t>No. of divisions</t>
  </si>
  <si>
    <t>No.of drop-out in 2015/2016</t>
  </si>
  <si>
    <t xml:space="preserve">No. of buildings by Available Services </t>
  </si>
  <si>
    <t>No. of books</t>
  </si>
  <si>
    <t>No. of libraries</t>
  </si>
  <si>
    <t>Boys</t>
  </si>
  <si>
    <t>Girls</t>
  </si>
  <si>
    <t>Total</t>
  </si>
  <si>
    <t>Academic</t>
  </si>
  <si>
    <t xml:space="preserve">جامعية    </t>
  </si>
  <si>
    <t xml:space="preserve">الشهادات العليا  </t>
  </si>
  <si>
    <t>Post   graduate certificate</t>
  </si>
  <si>
    <t>(urban &amp; rural)</t>
  </si>
  <si>
    <t>(rural)</t>
  </si>
  <si>
    <t>Diala</t>
  </si>
  <si>
    <t>Salah AL-Deen</t>
  </si>
  <si>
    <t xml:space="preserve">الانبار </t>
  </si>
  <si>
    <t>AL-Abnar</t>
  </si>
  <si>
    <t xml:space="preserve"> 5سنوات او اقل </t>
  </si>
  <si>
    <t xml:space="preserve">15سنة او اكثر </t>
  </si>
  <si>
    <t>اقل من 30</t>
  </si>
  <si>
    <t>59 فاكثر</t>
  </si>
  <si>
    <t xml:space="preserve">صلاح الدين </t>
  </si>
  <si>
    <t xml:space="preserve">النجف </t>
  </si>
  <si>
    <t xml:space="preserve">القادسية </t>
  </si>
  <si>
    <t>49−40</t>
  </si>
  <si>
    <t xml:space="preserve">خارج قوة العمل </t>
  </si>
  <si>
    <t>10−6</t>
  </si>
  <si>
    <t>15−11</t>
  </si>
  <si>
    <t>39−30</t>
  </si>
  <si>
    <t>59−50</t>
  </si>
  <si>
    <t xml:space="preserve">داخل قوة العمل </t>
  </si>
  <si>
    <t>بعثة او زمالة دراسية</t>
  </si>
  <si>
    <t>اجازة دراسية</t>
  </si>
  <si>
    <t xml:space="preserve">اجازة مصاحبة </t>
  </si>
  <si>
    <t xml:space="preserve">اجازة مرضية طويلة </t>
  </si>
  <si>
    <t>اجازة امومة</t>
  </si>
  <si>
    <t xml:space="preserve">اجازة بدون راتب </t>
  </si>
  <si>
    <t>تنسيب الى جهات اخرى</t>
  </si>
  <si>
    <t xml:space="preserve">الارشاد التربوي </t>
  </si>
  <si>
    <t xml:space="preserve">تدريس الحاسوب </t>
  </si>
  <si>
    <t>خدمة الانترنيت</t>
  </si>
  <si>
    <t xml:space="preserve">تدريس اللغات الاجنبية عدا اللغة الانكليزية </t>
  </si>
  <si>
    <t>الكردي</t>
  </si>
  <si>
    <t>التركماني</t>
  </si>
  <si>
    <t>السرياني</t>
  </si>
  <si>
    <t xml:space="preserve">تدريس اللغات المحلية </t>
  </si>
  <si>
    <t xml:space="preserve">التغذية المدرسية </t>
  </si>
  <si>
    <t>تتوفر فيها مرافق صحية</t>
  </si>
  <si>
    <t>AL-Basrah</t>
  </si>
  <si>
    <t xml:space="preserve">حضر وريف </t>
  </si>
  <si>
    <t>حضر</t>
  </si>
  <si>
    <t>ريف</t>
  </si>
  <si>
    <t>(urban &amp;rural)</t>
  </si>
  <si>
    <t>Governorates</t>
  </si>
  <si>
    <t xml:space="preserve"> جدول (3)</t>
  </si>
  <si>
    <t>جدول (12)</t>
  </si>
  <si>
    <t xml:space="preserve">الرصافة/1 </t>
  </si>
  <si>
    <t>الرصافة2</t>
  </si>
  <si>
    <t>الرصافة/3</t>
  </si>
  <si>
    <t>الكرخ/1</t>
  </si>
  <si>
    <t>الكرخ/2</t>
  </si>
  <si>
    <t>الكرخ/3</t>
  </si>
  <si>
    <t>الرصافة/2</t>
  </si>
  <si>
    <t>Table(13)</t>
  </si>
  <si>
    <t>جدول (14)</t>
  </si>
  <si>
    <t xml:space="preserve">عدد الرياض حسب الجنس </t>
  </si>
  <si>
    <t xml:space="preserve">عدد الرياض حسب الاستقلالية </t>
  </si>
  <si>
    <t xml:space="preserve">عدد الرياض  حسب البيئة </t>
  </si>
  <si>
    <t xml:space="preserve">عدد الرياض حسب الازدواجية </t>
  </si>
  <si>
    <t xml:space="preserve">مختلطة </t>
  </si>
  <si>
    <t xml:space="preserve">حضر </t>
  </si>
  <si>
    <t>كربلاءالمقدسة</t>
  </si>
  <si>
    <t>النجف الأشرف</t>
  </si>
  <si>
    <t>الرصافة /  1</t>
  </si>
  <si>
    <t>الكرخ  /   1</t>
  </si>
  <si>
    <t>الكرخ  /  2</t>
  </si>
  <si>
    <t>الكرخ   /  3</t>
  </si>
  <si>
    <t>Babylon</t>
  </si>
  <si>
    <t>Kerbela</t>
  </si>
  <si>
    <t>Al-muthanna</t>
  </si>
  <si>
    <t>Missan</t>
  </si>
  <si>
    <t>AL- Najaf</t>
  </si>
  <si>
    <t>AL- Qadysia</t>
  </si>
  <si>
    <t>Salah Al-Deen</t>
  </si>
  <si>
    <t>Al.Karkh / 1</t>
  </si>
  <si>
    <t>Al.Karkh / 2</t>
  </si>
  <si>
    <t>Al.Karkh / 3</t>
  </si>
  <si>
    <t>Al-Anbar</t>
  </si>
  <si>
    <t>Al-Muthanna</t>
  </si>
  <si>
    <t>Al-Basrah</t>
  </si>
  <si>
    <t xml:space="preserve">computer teaching </t>
  </si>
  <si>
    <t>internet service</t>
  </si>
  <si>
    <t>educational guidance</t>
  </si>
  <si>
    <t xml:space="preserve">foreign language teaching </t>
  </si>
  <si>
    <t>foreign languages teaching</t>
  </si>
  <si>
    <t xml:space="preserve">Kurdish </t>
  </si>
  <si>
    <t xml:space="preserve">Syrian </t>
  </si>
  <si>
    <t>schooling feeding</t>
  </si>
  <si>
    <t xml:space="preserve"> Have toilet facility</t>
  </si>
  <si>
    <t>صف 6</t>
  </si>
  <si>
    <t>صف 9</t>
  </si>
  <si>
    <t>صف 12</t>
  </si>
  <si>
    <t>صف 18</t>
  </si>
  <si>
    <t>صف 24</t>
  </si>
  <si>
    <t>No. of kinergardens by sex</t>
  </si>
  <si>
    <t>Mixed</t>
  </si>
  <si>
    <t>No. of kinergardens by independency</t>
  </si>
  <si>
    <t>No. of kinergardens by area</t>
  </si>
  <si>
    <t>No. of kinergardens by duplicity</t>
  </si>
  <si>
    <t>Urban</t>
  </si>
  <si>
    <t>Rural</t>
  </si>
  <si>
    <t>Al- Anbar</t>
  </si>
  <si>
    <t>Al- Najaf</t>
  </si>
  <si>
    <t>Al- Qadysia</t>
  </si>
  <si>
    <t>Al- Basrah</t>
  </si>
  <si>
    <t>Total  no. of buldings</t>
  </si>
  <si>
    <t>not duplicity</t>
  </si>
  <si>
    <t>duplicity by itself</t>
  </si>
  <si>
    <t>duplicity with another</t>
  </si>
  <si>
    <t>duplicity with itself</t>
  </si>
  <si>
    <t>59 &amp; more</t>
  </si>
  <si>
    <t>Less than 30</t>
  </si>
  <si>
    <t>15 or more</t>
  </si>
  <si>
    <t>5 or less</t>
  </si>
  <si>
    <t>العمر             Age</t>
  </si>
  <si>
    <t>سنوات الخدمة    Years of working</t>
  </si>
  <si>
    <t xml:space="preserve"> inside  of work force </t>
  </si>
  <si>
    <t>out of work force</t>
  </si>
  <si>
    <t>scholastic vacation</t>
  </si>
  <si>
    <t>mission &amp; scholarship</t>
  </si>
  <si>
    <t>accompaniment  vacation</t>
  </si>
  <si>
    <t xml:space="preserve"> vacation with out salary</t>
  </si>
  <si>
    <t>long morbidity  vacation</t>
  </si>
  <si>
    <t xml:space="preserve">  vacation maternity</t>
  </si>
  <si>
    <t>ascribe to anather direction</t>
  </si>
  <si>
    <t xml:space="preserve">المجموع الكلي                 </t>
  </si>
  <si>
    <t>preliminary</t>
  </si>
  <si>
    <t>Nineveh</t>
  </si>
  <si>
    <t xml:space="preserve">عدد الاطفال التاركين والشعب ( حكومي و اهلي ) حسب المرحلة والجنس والمحافظة للعام الدراسي  2018/2017       </t>
  </si>
  <si>
    <t>NO. of kindergartens , teachers  and enrolled children ( govermental and private) by grade,sex and governorate for           2017 / 2018</t>
  </si>
  <si>
    <t>(urban )</t>
  </si>
  <si>
    <t xml:space="preserve">ريف </t>
  </si>
  <si>
    <t>جميع اعضاء الهيئة التعليمية اناث</t>
  </si>
  <si>
    <t>جدول (5)</t>
  </si>
  <si>
    <t>جدول (17)</t>
  </si>
  <si>
    <t>جدول (20)</t>
  </si>
  <si>
    <t>جدول (21)</t>
  </si>
  <si>
    <t>جدول (23)</t>
  </si>
  <si>
    <t>جدول (24)</t>
  </si>
  <si>
    <t>Table(26)</t>
  </si>
  <si>
    <t>جدول (26)</t>
  </si>
  <si>
    <t>جدول (32)</t>
  </si>
  <si>
    <t>جدول (33)</t>
  </si>
  <si>
    <t>جدول (36)</t>
  </si>
  <si>
    <t>Table(25)</t>
  </si>
  <si>
    <t>جدول (29)</t>
  </si>
  <si>
    <t>Table(29)</t>
  </si>
  <si>
    <t>جدول (35)</t>
  </si>
  <si>
    <t>Table(37)</t>
  </si>
  <si>
    <t>عددالرياض</t>
  </si>
  <si>
    <t xml:space="preserve">عدد أعضاء الهيئة التعليمية </t>
  </si>
  <si>
    <t xml:space="preserve">عدد الشعب </t>
  </si>
  <si>
    <t>عدد الأبنية</t>
  </si>
  <si>
    <t xml:space="preserve">عدد المكتبات </t>
  </si>
  <si>
    <t>جدول (38)</t>
  </si>
  <si>
    <t>Kindergarten</t>
  </si>
  <si>
    <t>Number of buildings</t>
  </si>
  <si>
    <t>Table(38)</t>
  </si>
  <si>
    <t>جدول (39)</t>
  </si>
  <si>
    <t>جدول (40)</t>
  </si>
  <si>
    <t>Table(40)</t>
  </si>
  <si>
    <t>جدول (3)</t>
  </si>
  <si>
    <t>Table(3)</t>
  </si>
  <si>
    <t>جدول (4)</t>
  </si>
  <si>
    <t xml:space="preserve">جدول (6) </t>
  </si>
  <si>
    <t>Table(4)</t>
  </si>
  <si>
    <t>Table (5)</t>
  </si>
  <si>
    <t xml:space="preserve"> Table (6)</t>
  </si>
  <si>
    <t xml:space="preserve">جدول (7) </t>
  </si>
  <si>
    <t xml:space="preserve">Table (7) </t>
  </si>
  <si>
    <t>Table(8)</t>
  </si>
  <si>
    <t xml:space="preserve"> جدول (9)</t>
  </si>
  <si>
    <t>Table (9)</t>
  </si>
  <si>
    <t>جدول (10)</t>
  </si>
  <si>
    <t>Table (10)</t>
  </si>
  <si>
    <t>Table (11)</t>
  </si>
  <si>
    <t>Table(12)</t>
  </si>
  <si>
    <t>جدول  (13)</t>
  </si>
  <si>
    <t>Table(14)</t>
  </si>
  <si>
    <t>جدول (15)</t>
  </si>
  <si>
    <t>Table (15)</t>
  </si>
  <si>
    <t>جدول (16)</t>
  </si>
  <si>
    <t>Table(16)</t>
  </si>
  <si>
    <t>Table (17)</t>
  </si>
  <si>
    <t xml:space="preserve">جدول (18) </t>
  </si>
  <si>
    <t xml:space="preserve"> Table (18)</t>
  </si>
  <si>
    <t xml:space="preserve">جدول (19) </t>
  </si>
  <si>
    <t xml:space="preserve">Table (19) </t>
  </si>
  <si>
    <t>Table(20)</t>
  </si>
  <si>
    <t>Table  (21)</t>
  </si>
  <si>
    <t>جدول (22)</t>
  </si>
  <si>
    <t>Table (22)</t>
  </si>
  <si>
    <t>Table (23)</t>
  </si>
  <si>
    <t>Table(24)</t>
  </si>
  <si>
    <t>جدول  (25)</t>
  </si>
  <si>
    <t>جدول (27)</t>
  </si>
  <si>
    <t>Table (27)</t>
  </si>
  <si>
    <t>جدول (28)</t>
  </si>
  <si>
    <t>Table(28)</t>
  </si>
  <si>
    <t xml:space="preserve">جدول (30) </t>
  </si>
  <si>
    <t xml:space="preserve"> Table (30)</t>
  </si>
  <si>
    <t xml:space="preserve">جدول (31) </t>
  </si>
  <si>
    <t xml:space="preserve">Table (31) </t>
  </si>
  <si>
    <t>Table(32)</t>
  </si>
  <si>
    <t>Table (33)</t>
  </si>
  <si>
    <t>جدول (34)</t>
  </si>
  <si>
    <t>Table (34)</t>
  </si>
  <si>
    <t>Table (35)</t>
  </si>
  <si>
    <t>Table(36)</t>
  </si>
  <si>
    <t>جدول  (37)</t>
  </si>
  <si>
    <t>Table (39)</t>
  </si>
  <si>
    <t>Table(2)</t>
  </si>
  <si>
    <t xml:space="preserve">التمهيدي </t>
  </si>
  <si>
    <t>*</t>
  </si>
  <si>
    <t>NO. of teaching staff</t>
  </si>
  <si>
    <t xml:space="preserve">تمهيدي  </t>
  </si>
  <si>
    <t>روضه</t>
  </si>
  <si>
    <t xml:space="preserve">كربلاء </t>
  </si>
  <si>
    <t>*preprimary 5 year</t>
  </si>
  <si>
    <t>*kindergarten 4 year</t>
  </si>
  <si>
    <t>job title</t>
  </si>
  <si>
    <t>* All teaching staff are girls</t>
  </si>
  <si>
    <t>turkish</t>
  </si>
  <si>
    <t>local languages teaching</t>
  </si>
  <si>
    <t>Turkiish</t>
  </si>
  <si>
    <t>* All teaching staffare girls</t>
  </si>
  <si>
    <t>Turkish</t>
  </si>
  <si>
    <t>غير مزدوجة</t>
  </si>
  <si>
    <t>مزدوجة على نفسها</t>
  </si>
  <si>
    <t xml:space="preserve">مزدوجة مع أخرى </t>
  </si>
  <si>
    <t xml:space="preserve">مزدوجة مع نفسها ومع أخرى </t>
  </si>
  <si>
    <t>مياة صالحة للشرب</t>
  </si>
  <si>
    <t xml:space="preserve">كربلاء المقدسة </t>
  </si>
  <si>
    <t>عدد رياض الاطفال وعدد المعلمات وعدد الاطفال المسجلين (الحكومية والاهلية) حسب المرحلة والجنس والمحافظة للعام الدراسي 2019/2018  ( ريف)</t>
  </si>
  <si>
    <t xml:space="preserve">عدد أعضاء الهيئة التعليمية في رياض الاطفال (الحكومية والاهلية) حسب العنوان الوظيفي والمحافظة للعام الدراسي 2019/2018 </t>
  </si>
  <si>
    <t xml:space="preserve">عدد اعضاء الهيئة التعليمية في رياض الاطفال (الحكومية والاهلية) حسب الشهادة والاختصاص والمحافظة للعام الدراسي 2019/2018 </t>
  </si>
  <si>
    <t xml:space="preserve">عدد الرياض المشمولة بالارشاد التربوي وتدريس الحاسوب وخدمة الانترنت واللغات الاجنبية واللغات المحلية والتغذية (الحكومية والاهلية) حسب المحافظة للعام الدراسي 2019/2018 </t>
  </si>
  <si>
    <t xml:space="preserve"> عدد أبنيــة الرياض (الحكومية والاهلية) حسب العائدية ومادة البناء والحالة العمرانية وعدد المكتبات  للعام الدراسي 2019/2018    </t>
  </si>
  <si>
    <t xml:space="preserve">اجمالي عدد الرياض  حسب الاستقلالية والبيئة والدوام  والازدواجية و المحافظة (الحكومية والاهلية)للعام الدراسي 2019/2018  </t>
  </si>
  <si>
    <t>عدد رياض الاطفال وعدد المعلمات وعدد الاطفال المسجلين (الحكومية) حسب المرحلة والجنس والمحافظة للعام الدراسي 2019/2018  ( ريف)</t>
  </si>
  <si>
    <t xml:space="preserve">عدد أعضاء الهيئة التعليمية في رياض الاطفال (الحكومية) حسب العنوان الوظيفي والمحافظة للعام الدراسي 2019/2018 </t>
  </si>
  <si>
    <t xml:space="preserve">عدد اعضاء الهيئة التعليمية في رياض الاطفال (الحكومية) حسب الشهادة والاختصاص والمحافظة للعام الدراسي  2019/2018    </t>
  </si>
  <si>
    <t xml:space="preserve">عدد الرياض المشمولة بالارشاد التربوي وتدريس الحاسوب وخدمة الانترنت واللغات الاجنبية واللغات المحلية والتغذية (الحكومية) حسب المحافظة للعام الدراسي 2019/2018 </t>
  </si>
  <si>
    <t xml:space="preserve">اجمالي عدد الرياض  (الحكومية) حسب الاستقلالية والبيئة والدوام  والازدواجية و المحافظة للعام الدراسي 2019/2018 </t>
  </si>
  <si>
    <t>عدد رياض الاطفال وعدد المعلمات وعدد الاطفال المسجلين ( الاهلية) حسب المرحلة والجنس والمحافظة للعام الدراسي 2019/2018  (الحضر والريف)</t>
  </si>
  <si>
    <t>عدد رياض الاطفال وعدد المعلمات وعدد الاطفال المسجلين (الاهلية) حسب المرحلة والجنس والمحافظة للعام الدراسي 2019/2018  (حضر)</t>
  </si>
  <si>
    <t>عدد رياض الاطفال وعدد المعلمات وعدد الاطفال المسجلين (الاهلية) حسب المرحلة والجنس والمحافظة للعام الدراسي 2019/2018  ( ريف)</t>
  </si>
  <si>
    <t xml:space="preserve">عدد أعضاء الهيئة التعليمية في رياض الاطفال (الاهلية) حسب العنوان الوظيفي والمحافظة للعام الدراسي 2019/2018 </t>
  </si>
  <si>
    <t xml:space="preserve">عدد اعضاء الهيئة التعليمية في رياض الاطفال (الاهلية) حسب الشهادة والاختصاص والمحافظة للعام الدراسي  2019/2018    </t>
  </si>
  <si>
    <t xml:space="preserve">عدد الرياض المشمولة بالارشاد التربوي وتدريس الحاسوب وخدمة الانترنت واللغات الاجنبية واللغات المحلية والتغذية (الاهلية) حسب المحافظة للعام الدراسي2019/2018 </t>
  </si>
  <si>
    <t xml:space="preserve"> عدد أبنيــة الرياض (الاهلية) حسب العائدية ومادة البناء والحالة العمرانية وعدد المكتبات  للعام الدراسي2019/2018    </t>
  </si>
  <si>
    <t xml:space="preserve">أخرى </t>
  </si>
  <si>
    <t>anather</t>
  </si>
  <si>
    <t>طابوق او حجر</t>
  </si>
  <si>
    <t xml:space="preserve">anather </t>
  </si>
  <si>
    <t>خاص</t>
  </si>
  <si>
    <t>special</t>
  </si>
  <si>
    <t>طين او صريفة</t>
  </si>
  <si>
    <t>أخرى</t>
  </si>
  <si>
    <t xml:space="preserve">عدد رياض الأطفال و الأطفال المسجلين و أعضاء الهيئة التعليمية و الشعب و الأبنية والمكتبات (الحكومية والاهلية) حسب المحافظة للعام الدراسي 2019/2018 </t>
  </si>
  <si>
    <t>`</t>
  </si>
  <si>
    <t xml:space="preserve">عدد رياض الأطفال والأطفال المسجلين و أعضاء الهيئة التعليمية و الشعب و الأبنية و المكتبات (الأهلية) حسب المحافظة للعام الدراسي 2019/2018 </t>
  </si>
  <si>
    <t>Al. Ressafa / 1</t>
  </si>
  <si>
    <t>Al. Ressafa / 2</t>
  </si>
  <si>
    <t>Al.Ressafa / 3</t>
  </si>
  <si>
    <t>عدد رياض الاطفال وعدد المعلمات وعدد الاطفال المسجلين (الحكومية) حسب المرحلة والجنس والمحافظة للعام الدراسي 2019/2018 (حضر)</t>
  </si>
  <si>
    <t>NO. of kindergartens enrolled children,teaching staff, division, buildings and libraries (govermental and private) by governorate for 2018 / 2019</t>
  </si>
  <si>
    <t>NO. of kindergartens enrolled children,teaching staff, division, buildings and libraries (govermental ) by governorate for                    2018 / 2019</t>
  </si>
  <si>
    <t>NO. of kindergartens enrolled children,teaching staff, division, buildings and libraries ( private) by governorate for 2018 / 2019</t>
  </si>
  <si>
    <t xml:space="preserve"> No. of division of kindergartens (govermental and private ) by stage and for 2018 / 2019 (urban &amp;rural)</t>
  </si>
  <si>
    <t>NO. of teaching staff in the kindergarten ( govermental and private) by job title and governorate for  2018 / 2019</t>
  </si>
  <si>
    <t xml:space="preserve">عدد رياض الأطفال و الأطفال المسجلين و أعضاء الهيئة التعليمية و الشعب و الأبنية والمكتبات (الحكومية)  حسب المحافظة للعام الدراسي 2019/2018 </t>
  </si>
  <si>
    <t>NO. of kindergartens , teachers  and enrolled children ( govermental and private ) by grade,sex and governorate for the academic year 2018 / 2019 (urban)</t>
  </si>
  <si>
    <t>عدد رياض الاطفال وعدد المعلمات وعدد الاطفال المسجلين (الحكومية والاهلية) حسب المرحلة والجنس والمحافظة للعام الدراسي 2019/2018 (حضر)</t>
  </si>
  <si>
    <t>NO. of kindergartens , teachers  and enrolled children (govermental and private ) by grade,sex and governorate for the academic year 2018 / 2019(rural)</t>
  </si>
  <si>
    <t>*جميع اعضاء الهيئة التعليمية اناث</t>
  </si>
  <si>
    <t>عدد المعلمات المشاركات بدورة تدريبية للعام السابق</t>
  </si>
  <si>
    <t>NO. of kindergartens included in educational  guidance ,computer teaching ,Internet service , teaching of local foreign languages and feeding( govermental and private) by governorate 2018/2019</t>
  </si>
  <si>
    <t>Number of kindergartens buildings ( govermental and private) by ownership, construction material, condition of building and number of libraries for 2018 / 2019</t>
  </si>
  <si>
    <t>تابع جدول (15)</t>
  </si>
  <si>
    <t>Table (15)Con</t>
  </si>
  <si>
    <t>Overall kindergartens number by independency , area , working hours , duplicity and ( govermental and private) governorate for 2018/2019</t>
  </si>
  <si>
    <t>NO. of kindergartens , teachers  and enrolled children ( govermental ) by grade,sex and governorate for  2018/2019</t>
  </si>
  <si>
    <t>عدد رياض الاطفال وعدد المعلمات وعدد الاطفال المسجلين (الحكومية) حسب المرحلة والجنس والمحافظة للعام الدراسي 2019/2018 (الحضر والريف)</t>
  </si>
  <si>
    <t>NO. of kindergartens , teachers  and enrolled children ( govermental ) by grade,sex and governorate for the academic year   2018 / 2019 (urban)</t>
  </si>
  <si>
    <t>NO. of kindergartens , teachers  and enrolled children ( govermental ) by grade,sex and governorate for the academic year 2019 / 2018 (rural)</t>
  </si>
  <si>
    <t>NO. of teaching staff in the kindergarten ( govermental ) by certificate , competence  and governorate for  2018/2019</t>
  </si>
  <si>
    <t>NO. of teaching staff in the kindergarten ( govermental ) by years of working , age  and governorate for 2018 / 2019</t>
  </si>
  <si>
    <t>NO. of kindergartens included in educational  guidance ,computer teaching ,Internet service , teaching of local foreign languages and feeding ( govermental )by governorate 2018/2019</t>
  </si>
  <si>
    <t>تابع جدول (27)</t>
  </si>
  <si>
    <t>Table (27)Con.</t>
  </si>
  <si>
    <t>NO. of kindergartens, teachers and enrolled children ( private) by grade, sex and governorate for 2018 / 2019 (urban &amp; rural)</t>
  </si>
  <si>
    <t>NO. of kindergartens , teachers  and enrolled children ( private ) by grade,sex and governorate for the academic year 2018 / 2019(urban)</t>
  </si>
  <si>
    <t>NO. of kindergartens , teachers  and enrolled children (private ) by grade,sex and governorate for the academic year 2018 / 2019 (rural)</t>
  </si>
  <si>
    <t xml:space="preserve"> No. of division of kindergartens (private ) by stage for 2018/2019(urban &amp;rural)</t>
  </si>
  <si>
    <t>NO. of teaching staff in the kindergarten ( private) by job title and governorate for 2018 / 2019</t>
  </si>
  <si>
    <t>NO. of teaching staff in the kindergarten ( private)  by certificate , competence  and governorate for  2018/2019</t>
  </si>
  <si>
    <t>NO. of teaching staff in the kindergarten ( private) by years of working , age  and governorate for  2018/ 2019</t>
  </si>
  <si>
    <t>NO. of kindergartens included in educational  guidance ,computer teaching ,Internet service , teaching of local, foreign languages and feeding( private) by governorate  for academic year 2018/2019</t>
  </si>
  <si>
    <t>تابع جدول (39)</t>
  </si>
  <si>
    <t>Table (39)Con.</t>
  </si>
  <si>
    <t>مزدوجة مع أخرى</t>
  </si>
  <si>
    <t>مزدوجة مع نفسها ومع أخرى</t>
  </si>
  <si>
    <t>Overall kindergartens number by sex , independency , area , working hours , duplicity and governorate ( private) for 2018/2019</t>
  </si>
  <si>
    <t>اجمالي عدد الرياض  (الاهلية) حسب الاستقلالية والبيئة والدوام  والازدواجية و المحافظة للعام الدراسي 2019/2018</t>
  </si>
  <si>
    <t>No.of teachers included in training cours for next year</t>
  </si>
  <si>
    <t>بغـــــداد</t>
  </si>
  <si>
    <t>NO. of kindergartens ,leaving children ( govermental and private) by grade,sex and governorate for 2018 / 2019</t>
  </si>
  <si>
    <t>specical</t>
  </si>
  <si>
    <t>بغــــــداد</t>
  </si>
  <si>
    <t>بغــــداد</t>
  </si>
  <si>
    <t xml:space="preserve">عدد الاطفال التاركين  في رياض الاطفال ( الحكومية) حسب المرحلة والجنس والمحافظة للعام الدراسي 2019/2018 </t>
  </si>
  <si>
    <t>NO. of drop-out children  in the kindergartens ( govermental) by grade , sex and governorate for 2018/ 2019</t>
  </si>
  <si>
    <t xml:space="preserve">عدد المعلمات المشاركات بدورة تدريبية  العام السابق </t>
  </si>
  <si>
    <t>Number of kindergartens buildings (governmental) by ownership, construction material, condition of building and number of libraries for 2018/ 2019</t>
  </si>
  <si>
    <t>Overall kindergartens number  (governmental)  by independency , area , working hours , duplicity and governorate for 2018/2019</t>
  </si>
  <si>
    <t xml:space="preserve"> عدد أبنيــة الرياض (الحكومية  ) حسب العائدية ومادة البناء والحالة العمرانية وعدد المكتبات  للعام الدراسي 2019/2018    </t>
  </si>
  <si>
    <t>Number of kindergartens buildings ( private) by ownership, construction material, condition of building and number of libraries for 2018 / 2019</t>
  </si>
  <si>
    <t>روضه 4 سنه</t>
  </si>
  <si>
    <t>تمهيدي 5 سنه</t>
  </si>
  <si>
    <t xml:space="preserve">عدد اعضاء الهيئة  التعليمية  في رياض الاطفال ( الحكومية) حسب سنوات الخدمة والعمر والمحافظة للعام الدراسي 2019/2018 </t>
  </si>
  <si>
    <t xml:space="preserve">عدد اعضاء الهيئة التعليمية في رياض الاطفال (الحكومية ) حسب داخل وخارج قوة العمل  والمحافظة للعام الدراسي 2019/2018  </t>
  </si>
  <si>
    <t>عدد الشعب في رياض الاطفال (الاهلية) حسب البيئة  والمحافظة للعام الدراسي2019/2018     (الحضر والريف)</t>
  </si>
  <si>
    <t>عدد الشعب في رياض الاطفال (الحكومية) حسب البيئة  والمحافظة للعام الدراسي 2019/2018  (الحضر والريف)</t>
  </si>
  <si>
    <t>عدد الشعب في رياض الاطفال (الحكومية والاهلية) حسب البيئة  والمحافظة للعام الدراسي 2019/2018  (الحضر والريف)</t>
  </si>
  <si>
    <t xml:space="preserve">عدد الاطفال التاركين (الاهلية) حسب المرحلة والجنس والمحافظة للعام الدراسي 2019/2018 </t>
  </si>
  <si>
    <t xml:space="preserve">عدد اعضاء الهيئة  التعليمية  في رياض الاطفال ( الاهلية) حسب سنوات الخدمة والعمر والمحافظة للعام الدراسي 2019/2018 </t>
  </si>
  <si>
    <t xml:space="preserve">عدد اعضاء الهيئة التعليمية في رياض الاطفال  (الاهلية) حسب داخل وخارج قوه العمل والمحافظة للعام الدراسي 2019/2018  </t>
  </si>
  <si>
    <t>NO. of teaching staff in the kindergarten( govermental and private) by certificate , competence  and governorate for 2018 / 2019</t>
  </si>
  <si>
    <t>NO. of teaching staff in the kindergarten ( private) by in said and out said work force and governorate for 2018 / 2019</t>
  </si>
  <si>
    <t>NO. of teaching staff in the kindergarten ( govermental ) by sex ,in said and out said work force and governorate for 2018 / 2019</t>
  </si>
  <si>
    <t>NO. of drop-out children  in the kindergartens ( private) by grade , sex and governorate for 2018/ 2019</t>
  </si>
  <si>
    <t xml:space="preserve">عدد اعضاء الهيئة  التعليمية  في رياض الاطفال ( الحكومية والاهلية) حسب سنوات الخدمة والعمر والمحافظة للعام الدراسي2019/2018 </t>
  </si>
  <si>
    <t xml:space="preserve">عدد اعضاء الهيئة التعليمية  في رياض الاطفال (الحكومية والاهلية) حسب داخل وخارج قوة العمل والمحافظة للعام الدراسي 2019/2018  </t>
  </si>
  <si>
    <t xml:space="preserve">عدد رياض الاطفـــــال وعدد المعلمـــــات وعدد الاطفال المسجلــــــين  ( الحكومية والاهلية  ) حســــــب المرحلة والجنس والمحافظــــــة للعام الدراســــــــي  2019/2018  (الحضر والريف)     </t>
  </si>
  <si>
    <t>NO. of kindergartens , teachers  and enrolled children ( govermental and private) by grade,sex and governorate for 2018 / 2019(urban &amp; rural)</t>
  </si>
  <si>
    <t xml:space="preserve">عدد الاطفال التاركين ( الحكومية و الاهلية ) حسب المرحلة والجنس والمحافظة للعام الدراسي  2019/2018       </t>
  </si>
  <si>
    <t>NO. of teaching staff in the kindergarten ( govermental and private) by in said and out said work force and governorate for 2018 / 2019</t>
  </si>
  <si>
    <t>NO. of teaching staff in the kindergarten( govermental and private) by years of working , age  and governorate for 2018 / 2019</t>
  </si>
  <si>
    <t xml:space="preserve"> No. of division of kindergartens (governmental) by stage and governorate for 2018/2019 (urban &amp; rural)</t>
  </si>
  <si>
    <t xml:space="preserve"> </t>
  </si>
  <si>
    <t xml:space="preserve">  </t>
  </si>
  <si>
    <t>No. of kindergardens by duplicity</t>
  </si>
  <si>
    <t>No. of kindergardens by area</t>
  </si>
  <si>
    <t>No. of kindergardens by independency</t>
  </si>
  <si>
    <t>No. of kindergardens by sex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</si>
</sst>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* #,##0_);_(* \(#,##0\);_(* &quot;-&quot;_);_(@_)"/>
    <numFmt numFmtId="170" formatCode="_(&quot;TT$&quot;* #,##0.00_);_(&quot;TT$&quot;* \(#,##0.00\);_(&quot;TT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ل.س.&quot;\ #,##0_-;&quot;ل.س.&quot;\ #,##0\-"/>
    <numFmt numFmtId="181" formatCode="&quot;ل.س.&quot;\ #,##0_-;[Red]&quot;ل.س.&quot;\ #,##0\-"/>
    <numFmt numFmtId="182" formatCode="&quot;ل.س.&quot;\ #,##0.00_-;&quot;ل.س.&quot;\ #,##0.00\-"/>
    <numFmt numFmtId="183" formatCode="&quot;ل.س.&quot;\ #,##0.00_-;[Red]&quot;ل.س.&quot;\ #,##0.00\-"/>
    <numFmt numFmtId="184" formatCode="_-&quot;ل.س.&quot;\ * #,##0_-;_-&quot;ل.س.&quot;\ * #,##0\-;_-&quot;ل.س.&quot;\ * &quot;-&quot;_-;_-@_-"/>
    <numFmt numFmtId="185" formatCode="_-&quot;ل.س.&quot;\ * #,##0.00_-;_-&quot;ل.س.&quot;\ * #,##0.00\-;_-&quot;ل.س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د.إ.&quot;\ #,##0_-;&quot;د.إ.&quot;\ #,##0\-"/>
    <numFmt numFmtId="193" formatCode="&quot;د.إ.&quot;\ #,##0_-;[Red]&quot;د.إ.&quot;\ #,##0\-"/>
    <numFmt numFmtId="194" formatCode="&quot;د.إ.&quot;\ #,##0.00_-;&quot;د.إ.&quot;\ #,##0.00\-"/>
    <numFmt numFmtId="195" formatCode="&quot;د.إ.&quot;\ #,##0.00_-;[Red]&quot;د.إ.&quot;\ #,##0.00\-"/>
    <numFmt numFmtId="196" formatCode="_-&quot;د.إ.&quot;\ * #,##0_-;_-&quot;د.إ.&quot;\ * #,##0\-;_-&quot;د.إ.&quot;\ * &quot;-&quot;_-;_-@_-"/>
    <numFmt numFmtId="197" formatCode="_-&quot;د.إ.&quot;\ * #,##0.00_-;_-&quot;د.إ.&quot;\ * #,##0.00\-;_-&quot;د.إ.&quot;\ * &quot;-&quot;??_-;_-@_-"/>
    <numFmt numFmtId="198" formatCode="&quot;نعم&quot;\,\ &quot;نعم&quot;\,\ &quot;لا&quot;"/>
    <numFmt numFmtId="199" formatCode="&quot;True&quot;;&quot;True&quot;;&quot;False&quot;"/>
    <numFmt numFmtId="200" formatCode="&quot;تشغيل&quot;\,\ &quot;تشغيل&quot;\,\ &quot;إيقاف تشغيل&quot;"/>
    <numFmt numFmtId="201" formatCode="[$€-2]\ #,##0.00_);[Red]\([$€-2]\ #,##0.00\)"/>
    <numFmt numFmtId="202" formatCode="[$-401]hh:mm:ss\ AM/PM"/>
    <numFmt numFmtId="203" formatCode="0.0"/>
    <numFmt numFmtId="204" formatCode="&quot;Yes&quot;;&quot;Yes&quot;;&quot;No&quot;"/>
    <numFmt numFmtId="205" formatCode="&quot;On&quot;;&quot;On&quot;;&quot;Off&quot;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PT Bold Heading"/>
      <family val="0"/>
    </font>
    <font>
      <b/>
      <sz val="12"/>
      <name val="Simplified Arabic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PT Bold Heading"/>
      <family val="0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1"/>
      <name val="PT Bold Heading"/>
      <family val="0"/>
    </font>
    <font>
      <sz val="20"/>
      <name val="Arial"/>
      <family val="2"/>
    </font>
    <font>
      <sz val="14"/>
      <name val="Arial"/>
      <family val="2"/>
    </font>
    <font>
      <b/>
      <sz val="14"/>
      <name val="Simplified Arabic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dotted"/>
      <bottom style="thick"/>
    </border>
    <border>
      <left style="hair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11" fillId="24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4" fillId="24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8" fillId="24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 wrapText="1"/>
    </xf>
    <xf numFmtId="0" fontId="34" fillId="0" borderId="11" xfId="58" applyFont="1" applyBorder="1" applyAlignment="1">
      <alignment horizontal="center" vertical="center"/>
      <protection/>
    </xf>
    <xf numFmtId="0" fontId="3" fillId="24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 indent="1"/>
    </xf>
    <xf numFmtId="0" fontId="34" fillId="0" borderId="11" xfId="59" applyFont="1" applyFill="1" applyBorder="1" applyAlignment="1">
      <alignment horizontal="center" vertical="center"/>
      <protection/>
    </xf>
    <xf numFmtId="0" fontId="34" fillId="0" borderId="13" xfId="59" applyFont="1" applyFill="1" applyBorder="1" applyAlignment="1">
      <alignment horizontal="center" vertical="center"/>
      <protection/>
    </xf>
    <xf numFmtId="0" fontId="34" fillId="0" borderId="11" xfId="58" applyFont="1" applyFill="1" applyBorder="1" applyAlignment="1">
      <alignment horizontal="center" vertical="center"/>
      <protection/>
    </xf>
    <xf numFmtId="0" fontId="34" fillId="0" borderId="0" xfId="59" applyFont="1" applyFill="1" applyBorder="1" applyAlignment="1">
      <alignment horizontal="center" vertical="center"/>
      <protection/>
    </xf>
    <xf numFmtId="0" fontId="33" fillId="0" borderId="0" xfId="59" applyFill="1" applyBorder="1" applyAlignment="1">
      <alignment horizontal="center" vertical="center"/>
      <protection/>
    </xf>
    <xf numFmtId="0" fontId="11" fillId="24" borderId="11" xfId="0" applyFont="1" applyFill="1" applyBorder="1" applyAlignment="1">
      <alignment horizontal="right" vertical="center" indent="1"/>
    </xf>
    <xf numFmtId="0" fontId="8" fillId="24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0" borderId="11" xfId="58" applyFont="1" applyBorder="1" applyAlignment="1">
      <alignment horizontal="center" vertical="center"/>
      <protection/>
    </xf>
    <xf numFmtId="0" fontId="35" fillId="0" borderId="11" xfId="58" applyFont="1" applyFill="1" applyBorder="1" applyAlignment="1">
      <alignment horizontal="center" vertical="center"/>
      <protection/>
    </xf>
    <xf numFmtId="0" fontId="35" fillId="0" borderId="11" xfId="59" applyFont="1" applyBorder="1" applyAlignment="1">
      <alignment horizontal="center" vertical="center"/>
      <protection/>
    </xf>
    <xf numFmtId="0" fontId="35" fillId="0" borderId="11" xfId="59" applyFont="1" applyFill="1" applyBorder="1" applyAlignment="1">
      <alignment horizontal="center" vertical="center"/>
      <protection/>
    </xf>
    <xf numFmtId="0" fontId="35" fillId="0" borderId="14" xfId="59" applyFont="1" applyBorder="1" applyAlignment="1">
      <alignment horizontal="center" vertic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horizontal="center"/>
      <protection/>
    </xf>
    <xf numFmtId="0" fontId="5" fillId="0" borderId="0" xfId="57" applyFont="1" applyBorder="1" applyAlignment="1">
      <alignment horizontal="center" vertical="center"/>
      <protection/>
    </xf>
    <xf numFmtId="0" fontId="15" fillId="0" borderId="0" xfId="57" applyFont="1" applyFill="1" applyBorder="1" applyAlignment="1">
      <alignment horizontal="center" vertical="center" textRotation="90" wrapText="1"/>
      <protection/>
    </xf>
    <xf numFmtId="0" fontId="0" fillId="0" borderId="0" xfId="57" applyFill="1" applyBorder="1">
      <alignment/>
      <protection/>
    </xf>
    <xf numFmtId="0" fontId="12" fillId="0" borderId="0" xfId="57" applyFont="1" applyFill="1" applyBorder="1" applyAlignment="1">
      <alignment horizontal="center" vertical="center" shrinkToFit="1"/>
      <protection/>
    </xf>
    <xf numFmtId="0" fontId="0" fillId="0" borderId="0" xfId="57" applyFill="1">
      <alignment/>
      <protection/>
    </xf>
    <xf numFmtId="0" fontId="13" fillId="0" borderId="0" xfId="57" applyFont="1">
      <alignment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24" borderId="0" xfId="57" applyFont="1" applyFill="1" applyBorder="1" applyAlignment="1">
      <alignment horizontal="center" vertical="center"/>
      <protection/>
    </xf>
    <xf numFmtId="0" fontId="12" fillId="24" borderId="0" xfId="57" applyFont="1" applyFill="1" applyBorder="1" applyAlignment="1">
      <alignment horizontal="center" vertical="center" shrinkToFit="1"/>
      <protection/>
    </xf>
    <xf numFmtId="0" fontId="34" fillId="0" borderId="11" xfId="58" applyFont="1" applyBorder="1" applyAlignment="1">
      <alignment horizontal="center" vertical="center" readingOrder="2"/>
      <protection/>
    </xf>
    <xf numFmtId="0" fontId="4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24" borderId="0" xfId="0" applyFont="1" applyFill="1" applyBorder="1" applyAlignment="1">
      <alignment horizontal="right" vertical="center" indent="1"/>
    </xf>
    <xf numFmtId="0" fontId="4" fillId="2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right" vertical="center" indent="1"/>
    </xf>
    <xf numFmtId="0" fontId="0" fillId="25" borderId="0" xfId="0" applyFill="1" applyAlignment="1">
      <alignment/>
    </xf>
    <xf numFmtId="0" fontId="4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right" vertical="center" indent="1"/>
    </xf>
    <xf numFmtId="0" fontId="8" fillId="4" borderId="0" xfId="0" applyFont="1" applyFill="1" applyBorder="1" applyAlignment="1">
      <alignment horizontal="right" vertical="center" indent="1"/>
    </xf>
    <xf numFmtId="0" fontId="4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right" vertical="center" indent="1"/>
    </xf>
    <xf numFmtId="0" fontId="4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right" vertical="center" indent="1"/>
    </xf>
    <xf numFmtId="0" fontId="4" fillId="20" borderId="11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right" vertical="center" indent="1"/>
    </xf>
    <xf numFmtId="0" fontId="4" fillId="2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right" vertical="center" indent="1"/>
    </xf>
    <xf numFmtId="0" fontId="3" fillId="26" borderId="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0" fillId="26" borderId="16" xfId="0" applyFill="1" applyBorder="1" applyAlignment="1">
      <alignment/>
    </xf>
    <xf numFmtId="0" fontId="0" fillId="26" borderId="0" xfId="0" applyFill="1" applyAlignment="1">
      <alignment/>
    </xf>
    <xf numFmtId="0" fontId="8" fillId="26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35" fillId="0" borderId="0" xfId="59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8" fillId="24" borderId="13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5" fillId="0" borderId="0" xfId="57" applyFont="1" applyFill="1" applyBorder="1" applyAlignment="1">
      <alignment horizontal="center" vertical="center"/>
      <protection/>
    </xf>
    <xf numFmtId="0" fontId="0" fillId="0" borderId="0" xfId="57" applyBorder="1" applyAlignment="1">
      <alignment vertical="center"/>
      <protection/>
    </xf>
    <xf numFmtId="0" fontId="0" fillId="0" borderId="17" xfId="57" applyBorder="1" applyAlignment="1">
      <alignment vertical="center"/>
      <protection/>
    </xf>
    <xf numFmtId="0" fontId="5" fillId="0" borderId="17" xfId="57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57" applyFont="1">
      <alignment/>
      <protection/>
    </xf>
    <xf numFmtId="0" fontId="11" fillId="0" borderId="0" xfId="57" applyFont="1" applyBorder="1">
      <alignment/>
      <protection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57" applyBorder="1" applyAlignment="1">
      <alignment wrapText="1"/>
      <protection/>
    </xf>
    <xf numFmtId="0" fontId="5" fillId="0" borderId="17" xfId="57" applyFont="1" applyFill="1" applyBorder="1" applyAlignment="1">
      <alignment horizontal="center" vertical="center" textRotation="90" wrapText="1" shrinkToFit="1"/>
      <protection/>
    </xf>
    <xf numFmtId="0" fontId="13" fillId="0" borderId="17" xfId="57" applyFont="1" applyFill="1" applyBorder="1" applyAlignment="1">
      <alignment horizontal="center" vertical="center" wrapText="1" shrinkToFit="1"/>
      <protection/>
    </xf>
    <xf numFmtId="0" fontId="5" fillId="27" borderId="0" xfId="0" applyFont="1" applyFill="1" applyBorder="1" applyAlignment="1">
      <alignment vertical="center"/>
    </xf>
    <xf numFmtId="0" fontId="5" fillId="0" borderId="17" xfId="57" applyFont="1" applyFill="1" applyBorder="1" applyAlignment="1">
      <alignment vertical="center" shrinkToFit="1"/>
      <protection/>
    </xf>
    <xf numFmtId="0" fontId="15" fillId="0" borderId="17" xfId="57" applyFont="1" applyFill="1" applyBorder="1" applyAlignment="1">
      <alignment vertical="center" wrapText="1" shrinkToFit="1"/>
      <protection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27" borderId="21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0" fillId="0" borderId="10" xfId="57" applyBorder="1">
      <alignment/>
      <protection/>
    </xf>
    <xf numFmtId="0" fontId="5" fillId="27" borderId="20" xfId="0" applyFont="1" applyFill="1" applyBorder="1" applyAlignment="1">
      <alignment vertical="center"/>
    </xf>
    <xf numFmtId="0" fontId="7" fillId="24" borderId="0" xfId="57" applyFont="1" applyFill="1" applyBorder="1" applyAlignment="1">
      <alignment vertical="center" wrapText="1"/>
      <protection/>
    </xf>
    <xf numFmtId="0" fontId="0" fillId="0" borderId="0" xfId="57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57" applyAlignment="1">
      <alignment wrapText="1"/>
      <protection/>
    </xf>
    <xf numFmtId="0" fontId="11" fillId="0" borderId="20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57" applyBorder="1" applyAlignment="1">
      <alignment horizontal="center" wrapText="1"/>
      <protection/>
    </xf>
    <xf numFmtId="0" fontId="5" fillId="27" borderId="22" xfId="0" applyFont="1" applyFill="1" applyBorder="1" applyAlignment="1">
      <alignment horizontal="center" vertical="center"/>
    </xf>
    <xf numFmtId="0" fontId="0" fillId="0" borderId="0" xfId="57" applyAlignment="1">
      <alignment/>
      <protection/>
    </xf>
    <xf numFmtId="0" fontId="0" fillId="0" borderId="0" xfId="0" applyAlignment="1">
      <alignment horizontal="center" vertical="center"/>
    </xf>
    <xf numFmtId="0" fontId="7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 wrapText="1"/>
      <protection/>
    </xf>
    <xf numFmtId="0" fontId="5" fillId="0" borderId="17" xfId="57" applyFont="1" applyFill="1" applyBorder="1" applyAlignment="1">
      <alignment horizontal="center" vertical="center" shrinkToFit="1"/>
      <protection/>
    </xf>
    <xf numFmtId="0" fontId="5" fillId="27" borderId="20" xfId="0" applyFont="1" applyFill="1" applyBorder="1" applyAlignment="1">
      <alignment horizontal="left" vertical="center"/>
    </xf>
    <xf numFmtId="0" fontId="5" fillId="27" borderId="20" xfId="0" applyFont="1" applyFill="1" applyBorder="1" applyAlignment="1">
      <alignment vertical="center"/>
    </xf>
    <xf numFmtId="0" fontId="5" fillId="0" borderId="0" xfId="57" applyFont="1" applyFill="1" applyBorder="1" applyAlignment="1">
      <alignment horizontal="center" vertical="center" wrapText="1" shrinkToFit="1"/>
      <protection/>
    </xf>
    <xf numFmtId="0" fontId="5" fillId="0" borderId="0" xfId="57" applyFont="1" applyFill="1" applyBorder="1" applyAlignment="1">
      <alignment vertical="center" wrapText="1" shrinkToFit="1"/>
      <protection/>
    </xf>
    <xf numFmtId="0" fontId="13" fillId="0" borderId="17" xfId="57" applyFont="1" applyBorder="1" applyAlignment="1">
      <alignment horizontal="center" vertical="center" textRotation="90"/>
      <protection/>
    </xf>
    <xf numFmtId="0" fontId="13" fillId="0" borderId="0" xfId="0" applyFont="1" applyBorder="1" applyAlignment="1">
      <alignment horizontal="center" vertical="center" textRotation="90" readingOrder="2"/>
    </xf>
    <xf numFmtId="0" fontId="5" fillId="0" borderId="17" xfId="0" applyFont="1" applyBorder="1" applyAlignment="1">
      <alignment horizontal="center" vertical="center"/>
    </xf>
    <xf numFmtId="0" fontId="5" fillId="27" borderId="24" xfId="0" applyFont="1" applyFill="1" applyBorder="1" applyAlignment="1">
      <alignment horizontal="center" vertical="center" shrinkToFit="1"/>
    </xf>
    <xf numFmtId="0" fontId="5" fillId="27" borderId="17" xfId="0" applyFont="1" applyFill="1" applyBorder="1" applyAlignment="1">
      <alignment vertical="center"/>
    </xf>
    <xf numFmtId="0" fontId="5" fillId="0" borderId="20" xfId="57" applyFont="1" applyFill="1" applyBorder="1" applyAlignment="1">
      <alignment horizontal="right" vertical="center" indent="1"/>
      <protection/>
    </xf>
    <xf numFmtId="0" fontId="5" fillId="0" borderId="0" xfId="57" applyFont="1" applyFill="1" applyBorder="1" applyAlignment="1">
      <alignment horizontal="right" vertical="center" indent="1"/>
      <protection/>
    </xf>
    <xf numFmtId="0" fontId="5" fillId="0" borderId="25" xfId="0" applyFont="1" applyBorder="1" applyAlignment="1">
      <alignment vertical="center"/>
    </xf>
    <xf numFmtId="0" fontId="5" fillId="27" borderId="26" xfId="0" applyFont="1" applyFill="1" applyBorder="1" applyAlignment="1">
      <alignment vertical="center"/>
    </xf>
    <xf numFmtId="0" fontId="5" fillId="27" borderId="2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horizontal="center"/>
    </xf>
    <xf numFmtId="0" fontId="5" fillId="27" borderId="19" xfId="0" applyFont="1" applyFill="1" applyBorder="1" applyAlignment="1">
      <alignment vertical="center"/>
    </xf>
    <xf numFmtId="0" fontId="43" fillId="27" borderId="0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 shrinkToFit="1"/>
    </xf>
    <xf numFmtId="0" fontId="5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 shrinkToFit="1"/>
    </xf>
    <xf numFmtId="0" fontId="5" fillId="27" borderId="22" xfId="0" applyFont="1" applyFill="1" applyBorder="1" applyAlignment="1">
      <alignment horizontal="center"/>
    </xf>
    <xf numFmtId="0" fontId="5" fillId="27" borderId="22" xfId="0" applyFont="1" applyFill="1" applyBorder="1" applyAlignment="1">
      <alignment horizontal="center" shrinkToFit="1"/>
    </xf>
    <xf numFmtId="0" fontId="5" fillId="27" borderId="18" xfId="0" applyFont="1" applyFill="1" applyBorder="1" applyAlignment="1">
      <alignment horizontal="center"/>
    </xf>
    <xf numFmtId="0" fontId="5" fillId="27" borderId="26" xfId="0" applyFont="1" applyFill="1" applyBorder="1" applyAlignment="1">
      <alignment vertical="top"/>
    </xf>
    <xf numFmtId="0" fontId="5" fillId="27" borderId="29" xfId="0" applyFont="1" applyFill="1" applyBorder="1" applyAlignment="1">
      <alignment horizontal="center" vertical="center"/>
    </xf>
    <xf numFmtId="0" fontId="5" fillId="27" borderId="30" xfId="0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5" fillId="27" borderId="31" xfId="0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27" borderId="0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5" fillId="27" borderId="26" xfId="0" applyFont="1" applyFill="1" applyBorder="1" applyAlignment="1">
      <alignment horizontal="left" vertical="top"/>
    </xf>
    <xf numFmtId="0" fontId="5" fillId="27" borderId="26" xfId="0" applyFont="1" applyFill="1" applyBorder="1" applyAlignment="1">
      <alignment horizontal="left" vertical="center"/>
    </xf>
    <xf numFmtId="0" fontId="5" fillId="27" borderId="3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right" vertical="center" indent="2"/>
    </xf>
    <xf numFmtId="0" fontId="5" fillId="0" borderId="22" xfId="0" applyFont="1" applyBorder="1" applyAlignment="1">
      <alignment horizontal="right" vertical="center" indent="2"/>
    </xf>
    <xf numFmtId="0" fontId="5" fillId="0" borderId="0" xfId="0" applyFont="1" applyBorder="1" applyAlignment="1">
      <alignment horizontal="right" vertical="center" indent="2"/>
    </xf>
    <xf numFmtId="0" fontId="5" fillId="0" borderId="27" xfId="0" applyFont="1" applyBorder="1" applyAlignment="1">
      <alignment horizontal="right" vertical="center" indent="2"/>
    </xf>
    <xf numFmtId="0" fontId="5" fillId="0" borderId="0" xfId="0" applyFont="1" applyFill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indent="1"/>
    </xf>
    <xf numFmtId="0" fontId="5" fillId="0" borderId="0" xfId="57" applyFont="1" applyFill="1" applyBorder="1" applyAlignment="1">
      <alignment horizontal="center" vertical="center" textRotation="90" wrapText="1" shrinkToFit="1"/>
      <protection/>
    </xf>
    <xf numFmtId="0" fontId="5" fillId="0" borderId="0" xfId="0" applyFont="1" applyBorder="1" applyAlignment="1">
      <alignment horizontal="center" vertical="center" wrapText="1"/>
    </xf>
    <xf numFmtId="0" fontId="43" fillId="27" borderId="0" xfId="0" applyFont="1" applyFill="1" applyBorder="1" applyAlignment="1">
      <alignment horizontal="center" vertical="center"/>
    </xf>
    <xf numFmtId="0" fontId="5" fillId="0" borderId="34" xfId="57" applyFont="1" applyFill="1" applyBorder="1" applyAlignment="1">
      <alignment horizontal="center" vertical="center"/>
      <protection/>
    </xf>
    <xf numFmtId="0" fontId="5" fillId="0" borderId="34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vertical="center" shrinkToFit="1"/>
      <protection/>
    </xf>
    <xf numFmtId="0" fontId="0" fillId="0" borderId="0" xfId="57" applyBorder="1" applyAlignment="1">
      <alignment wrapText="1"/>
      <protection/>
    </xf>
    <xf numFmtId="0" fontId="15" fillId="0" borderId="0" xfId="57" applyFont="1" applyFill="1" applyBorder="1" applyAlignment="1">
      <alignment vertical="center" wrapText="1" shrinkToFit="1"/>
      <protection/>
    </xf>
    <xf numFmtId="0" fontId="5" fillId="27" borderId="20" xfId="0" applyFont="1" applyFill="1" applyBorder="1" applyAlignment="1">
      <alignment horizontal="center" vertical="center"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35" xfId="57" applyFont="1" applyBorder="1" applyAlignment="1">
      <alignment horizontal="right"/>
      <protection/>
    </xf>
    <xf numFmtId="0" fontId="5" fillId="27" borderId="20" xfId="0" applyFont="1" applyFill="1" applyBorder="1" applyAlignment="1">
      <alignment horizontal="right" vertical="center"/>
    </xf>
    <xf numFmtId="0" fontId="5" fillId="27" borderId="21" xfId="0" applyFont="1" applyFill="1" applyBorder="1" applyAlignment="1">
      <alignment horizontal="right" vertical="center"/>
    </xf>
    <xf numFmtId="0" fontId="7" fillId="0" borderId="0" xfId="57" applyFont="1" applyAlignment="1">
      <alignment horizontal="center"/>
      <protection/>
    </xf>
    <xf numFmtId="0" fontId="5" fillId="27" borderId="20" xfId="0" applyFont="1" applyFill="1" applyBorder="1" applyAlignment="1">
      <alignment vertical="center"/>
    </xf>
    <xf numFmtId="0" fontId="5" fillId="27" borderId="18" xfId="0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right" vertical="center"/>
    </xf>
    <xf numFmtId="0" fontId="5" fillId="27" borderId="25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 wrapText="1" shrinkToFit="1"/>
    </xf>
    <xf numFmtId="0" fontId="43" fillId="27" borderId="0" xfId="0" applyFont="1" applyFill="1" applyBorder="1" applyAlignment="1">
      <alignment horizontal="center" vertical="center" wrapText="1"/>
    </xf>
    <xf numFmtId="0" fontId="43" fillId="27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7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2" xfId="57" applyFont="1" applyFill="1" applyBorder="1" applyAlignment="1">
      <alignment horizontal="center" vertical="center" wrapText="1" shrinkToFit="1"/>
      <protection/>
    </xf>
    <xf numFmtId="0" fontId="11" fillId="0" borderId="0" xfId="0" applyFont="1" applyAlignment="1">
      <alignment/>
    </xf>
    <xf numFmtId="0" fontId="11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27" borderId="20" xfId="0" applyFont="1" applyFill="1" applyBorder="1" applyAlignment="1">
      <alignment vertical="top"/>
    </xf>
    <xf numFmtId="0" fontId="5" fillId="27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7" borderId="20" xfId="0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vertical="center"/>
    </xf>
    <xf numFmtId="0" fontId="5" fillId="27" borderId="18" xfId="0" applyFont="1" applyFill="1" applyBorder="1" applyAlignment="1">
      <alignment horizontal="center" vertical="center" shrinkToFit="1"/>
    </xf>
    <xf numFmtId="0" fontId="5" fillId="27" borderId="20" xfId="0" applyFont="1" applyFill="1" applyBorder="1" applyAlignment="1">
      <alignment horizontal="right" vertical="center"/>
    </xf>
    <xf numFmtId="0" fontId="5" fillId="27" borderId="22" xfId="0" applyFont="1" applyFill="1" applyBorder="1" applyAlignment="1">
      <alignment horizontal="right" vertical="center"/>
    </xf>
    <xf numFmtId="0" fontId="7" fillId="0" borderId="35" xfId="57" applyFont="1" applyBorder="1" applyAlignment="1">
      <alignment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1" xfId="57" applyFont="1" applyFill="1" applyBorder="1" applyAlignment="1">
      <alignment horizontal="center" vertical="center" wrapText="1"/>
      <protection/>
    </xf>
    <xf numFmtId="1" fontId="5" fillId="0" borderId="27" xfId="0" applyNumberFormat="1" applyFont="1" applyBorder="1" applyAlignment="1">
      <alignment horizontal="center"/>
    </xf>
    <xf numFmtId="0" fontId="5" fillId="0" borderId="35" xfId="57" applyFont="1" applyBorder="1" applyAlignment="1">
      <alignment/>
      <protection/>
    </xf>
    <xf numFmtId="0" fontId="5" fillId="27" borderId="25" xfId="0" applyFont="1" applyFill="1" applyBorder="1" applyAlignment="1">
      <alignment horizontal="right" vertical="center"/>
    </xf>
    <xf numFmtId="0" fontId="5" fillId="27" borderId="29" xfId="0" applyFont="1" applyFill="1" applyBorder="1" applyAlignment="1">
      <alignment horizontal="right" vertical="center"/>
    </xf>
    <xf numFmtId="0" fontId="5" fillId="27" borderId="20" xfId="0" applyFont="1" applyFill="1" applyBorder="1" applyAlignment="1">
      <alignment horizontal="right" vertical="center"/>
    </xf>
    <xf numFmtId="0" fontId="5" fillId="27" borderId="18" xfId="0" applyFont="1" applyFill="1" applyBorder="1" applyAlignment="1">
      <alignment horizontal="center"/>
    </xf>
    <xf numFmtId="0" fontId="5" fillId="27" borderId="22" xfId="0" applyFont="1" applyFill="1" applyBorder="1" applyAlignment="1">
      <alignment horizontal="right" vertical="center"/>
    </xf>
    <xf numFmtId="0" fontId="5" fillId="27" borderId="2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27" borderId="18" xfId="0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center" vertical="center"/>
    </xf>
    <xf numFmtId="0" fontId="5" fillId="0" borderId="20" xfId="57" applyFont="1" applyFill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33" xfId="0" applyFont="1" applyBorder="1" applyAlignment="1">
      <alignment horizontal="center" vertical="center"/>
    </xf>
    <xf numFmtId="0" fontId="5" fillId="27" borderId="20" xfId="0" applyFont="1" applyFill="1" applyBorder="1" applyAlignment="1">
      <alignment horizontal="center" vertical="center" shrinkToFit="1"/>
    </xf>
    <xf numFmtId="0" fontId="5" fillId="27" borderId="22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27" borderId="17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center" vertical="center"/>
    </xf>
    <xf numFmtId="0" fontId="5" fillId="27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7" borderId="20" xfId="0" applyFont="1" applyFill="1" applyBorder="1" applyAlignment="1">
      <alignment horizontal="right" vertical="center"/>
    </xf>
    <xf numFmtId="0" fontId="5" fillId="27" borderId="20" xfId="0" applyFont="1" applyFill="1" applyBorder="1" applyAlignment="1">
      <alignment vertical="center"/>
    </xf>
    <xf numFmtId="0" fontId="5" fillId="27" borderId="37" xfId="0" applyFont="1" applyFill="1" applyBorder="1" applyAlignment="1">
      <alignment horizontal="center" vertical="center" shrinkToFit="1"/>
    </xf>
    <xf numFmtId="0" fontId="5" fillId="27" borderId="17" xfId="0" applyFont="1" applyFill="1" applyBorder="1" applyAlignment="1">
      <alignment horizontal="center" vertical="center" shrinkToFit="1"/>
    </xf>
    <xf numFmtId="0" fontId="5" fillId="27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textRotation="91"/>
    </xf>
    <xf numFmtId="0" fontId="3" fillId="24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4" fillId="0" borderId="11" xfId="59" applyFont="1" applyFill="1" applyBorder="1" applyAlignment="1">
      <alignment horizontal="center" vertical="center"/>
      <protection/>
    </xf>
    <xf numFmtId="0" fontId="34" fillId="0" borderId="12" xfId="59" applyFont="1" applyFill="1" applyBorder="1" applyAlignment="1">
      <alignment horizontal="center" vertical="center"/>
      <protection/>
    </xf>
    <xf numFmtId="0" fontId="34" fillId="0" borderId="11" xfId="59" applyFont="1" applyBorder="1" applyAlignment="1">
      <alignment horizontal="center" vertical="center" readingOrder="2"/>
      <protection/>
    </xf>
    <xf numFmtId="0" fontId="34" fillId="0" borderId="12" xfId="59" applyFont="1" applyBorder="1" applyAlignment="1">
      <alignment horizontal="center" vertical="center" readingOrder="2"/>
      <protection/>
    </xf>
    <xf numFmtId="0" fontId="34" fillId="0" borderId="11" xfId="59" applyFont="1" applyFill="1" applyBorder="1" applyAlignment="1">
      <alignment horizontal="center" vertical="center" readingOrder="2"/>
      <protection/>
    </xf>
    <xf numFmtId="0" fontId="34" fillId="0" borderId="12" xfId="59" applyFont="1" applyFill="1" applyBorder="1" applyAlignment="1">
      <alignment horizontal="center" vertical="center" readingOrder="2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 wrapText="1"/>
    </xf>
    <xf numFmtId="0" fontId="34" fillId="0" borderId="11" xfId="59" applyFont="1" applyBorder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0" fontId="9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34" fillId="0" borderId="38" xfId="59" applyFont="1" applyFill="1" applyBorder="1" applyAlignment="1">
      <alignment horizontal="center" vertical="center"/>
      <protection/>
    </xf>
    <xf numFmtId="0" fontId="34" fillId="0" borderId="39" xfId="59" applyFont="1" applyFill="1" applyBorder="1" applyAlignment="1">
      <alignment horizontal="center" vertical="center"/>
      <protection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34" fillId="0" borderId="11" xfId="58" applyFont="1" applyFill="1" applyBorder="1" applyAlignment="1">
      <alignment horizontal="center" vertical="center"/>
      <protection/>
    </xf>
    <xf numFmtId="0" fontId="3" fillId="24" borderId="40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/>
    </xf>
    <xf numFmtId="0" fontId="3" fillId="24" borderId="42" xfId="0" applyFont="1" applyFill="1" applyBorder="1" applyAlignment="1">
      <alignment horizontal="center" vertical="center"/>
    </xf>
    <xf numFmtId="0" fontId="34" fillId="0" borderId="11" xfId="58" applyFont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readingOrder="2"/>
    </xf>
    <xf numFmtId="0" fontId="4" fillId="24" borderId="4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27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7" borderId="36" xfId="0" applyFont="1" applyFill="1" applyBorder="1" applyAlignment="1">
      <alignment horizontal="right" vertical="center"/>
    </xf>
    <xf numFmtId="0" fontId="5" fillId="0" borderId="37" xfId="57" applyFont="1" applyFill="1" applyBorder="1" applyAlignment="1">
      <alignment horizontal="left" vertical="center"/>
      <protection/>
    </xf>
    <xf numFmtId="0" fontId="5" fillId="0" borderId="34" xfId="57" applyFont="1" applyFill="1" applyBorder="1" applyAlignment="1">
      <alignment horizontal="left" vertical="center"/>
      <protection/>
    </xf>
    <xf numFmtId="0" fontId="5" fillId="27" borderId="35" xfId="0" applyFont="1" applyFill="1" applyBorder="1" applyAlignment="1">
      <alignment horizontal="right" vertical="center" wrapText="1"/>
    </xf>
    <xf numFmtId="0" fontId="5" fillId="0" borderId="35" xfId="0" applyFont="1" applyBorder="1" applyAlignment="1">
      <alignment horizontal="left" vertical="center"/>
    </xf>
    <xf numFmtId="0" fontId="5" fillId="27" borderId="20" xfId="0" applyFont="1" applyFill="1" applyBorder="1" applyAlignment="1">
      <alignment horizontal="right" vertical="center"/>
    </xf>
    <xf numFmtId="0" fontId="5" fillId="27" borderId="30" xfId="0" applyFont="1" applyFill="1" applyBorder="1" applyAlignment="1">
      <alignment horizontal="center" vertical="center" textRotation="90"/>
    </xf>
    <xf numFmtId="0" fontId="5" fillId="27" borderId="44" xfId="0" applyFont="1" applyFill="1" applyBorder="1" applyAlignment="1">
      <alignment horizontal="center" vertical="center" textRotation="90"/>
    </xf>
    <xf numFmtId="0" fontId="5" fillId="27" borderId="45" xfId="0" applyFont="1" applyFill="1" applyBorder="1" applyAlignment="1">
      <alignment horizontal="center" vertical="center" textRotation="90"/>
    </xf>
    <xf numFmtId="0" fontId="5" fillId="27" borderId="29" xfId="0" applyFont="1" applyFill="1" applyBorder="1" applyAlignment="1">
      <alignment horizontal="center" vertical="center" textRotation="90"/>
    </xf>
    <xf numFmtId="0" fontId="5" fillId="27" borderId="46" xfId="0" applyFont="1" applyFill="1" applyBorder="1" applyAlignment="1">
      <alignment horizontal="center" vertical="center" textRotation="90"/>
    </xf>
    <xf numFmtId="0" fontId="5" fillId="27" borderId="47" xfId="0" applyFont="1" applyFill="1" applyBorder="1" applyAlignment="1">
      <alignment horizontal="center" vertical="center" textRotation="90"/>
    </xf>
    <xf numFmtId="0" fontId="5" fillId="27" borderId="18" xfId="0" applyFont="1" applyFill="1" applyBorder="1" applyAlignment="1">
      <alignment horizontal="center" vertical="center"/>
    </xf>
    <xf numFmtId="0" fontId="5" fillId="27" borderId="48" xfId="0" applyFont="1" applyFill="1" applyBorder="1" applyAlignment="1">
      <alignment horizontal="left" vertical="center"/>
    </xf>
    <xf numFmtId="0" fontId="5" fillId="27" borderId="49" xfId="0" applyFont="1" applyFill="1" applyBorder="1" applyAlignment="1">
      <alignment horizontal="left" vertical="center"/>
    </xf>
    <xf numFmtId="0" fontId="5" fillId="27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3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32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34" xfId="57" applyFont="1" applyFill="1" applyBorder="1" applyAlignment="1">
      <alignment horizontal="right" vertical="center"/>
      <protection/>
    </xf>
    <xf numFmtId="0" fontId="5" fillId="0" borderId="3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35" xfId="57" applyFont="1" applyBorder="1" applyAlignment="1">
      <alignment horizontal="right"/>
      <protection/>
    </xf>
    <xf numFmtId="0" fontId="7" fillId="0" borderId="35" xfId="57" applyFont="1" applyBorder="1" applyAlignment="1">
      <alignment horizontal="left"/>
      <protection/>
    </xf>
    <xf numFmtId="0" fontId="5" fillId="27" borderId="20" xfId="0" applyFont="1" applyFill="1" applyBorder="1" applyAlignment="1">
      <alignment horizontal="left"/>
    </xf>
    <xf numFmtId="0" fontId="5" fillId="27" borderId="20" xfId="0" applyFont="1" applyFill="1" applyBorder="1" applyAlignment="1">
      <alignment horizontal="right"/>
    </xf>
    <xf numFmtId="0" fontId="5" fillId="27" borderId="21" xfId="0" applyFont="1" applyFill="1" applyBorder="1" applyAlignment="1">
      <alignment horizontal="left" vertical="center"/>
    </xf>
    <xf numFmtId="0" fontId="5" fillId="0" borderId="32" xfId="57" applyFont="1" applyFill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27" borderId="50" xfId="0" applyFont="1" applyFill="1" applyBorder="1" applyAlignment="1">
      <alignment horizontal="left" vertical="center"/>
    </xf>
    <xf numFmtId="0" fontId="5" fillId="27" borderId="51" xfId="0" applyFont="1" applyFill="1" applyBorder="1" applyAlignment="1">
      <alignment horizontal="left" vertical="center"/>
    </xf>
    <xf numFmtId="0" fontId="5" fillId="27" borderId="52" xfId="0" applyFont="1" applyFill="1" applyBorder="1" applyAlignment="1">
      <alignment horizontal="left"/>
    </xf>
    <xf numFmtId="0" fontId="5" fillId="27" borderId="53" xfId="0" applyFont="1" applyFill="1" applyBorder="1" applyAlignment="1">
      <alignment horizontal="left"/>
    </xf>
    <xf numFmtId="0" fontId="7" fillId="0" borderId="0" xfId="57" applyFont="1" applyAlignment="1">
      <alignment horizontal="center" wrapText="1"/>
      <protection/>
    </xf>
    <xf numFmtId="0" fontId="7" fillId="0" borderId="0" xfId="57" applyFont="1" applyBorder="1" applyAlignment="1">
      <alignment horizontal="center"/>
      <protection/>
    </xf>
    <xf numFmtId="0" fontId="5" fillId="0" borderId="22" xfId="0" applyFont="1" applyBorder="1" applyAlignment="1">
      <alignment horizontal="righ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7" borderId="19" xfId="0" applyFont="1" applyFill="1" applyBorder="1" applyAlignment="1">
      <alignment horizontal="right" vertical="center"/>
    </xf>
    <xf numFmtId="0" fontId="5" fillId="27" borderId="30" xfId="0" applyFont="1" applyFill="1" applyBorder="1" applyAlignment="1">
      <alignment horizontal="center" vertical="center"/>
    </xf>
    <xf numFmtId="0" fontId="5" fillId="27" borderId="44" xfId="0" applyFont="1" applyFill="1" applyBorder="1" applyAlignment="1">
      <alignment horizontal="center" vertical="center"/>
    </xf>
    <xf numFmtId="0" fontId="5" fillId="27" borderId="45" xfId="0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center" vertical="center" textRotation="90"/>
    </xf>
    <xf numFmtId="0" fontId="5" fillId="27" borderId="0" xfId="0" applyFont="1" applyFill="1" applyBorder="1" applyAlignment="1">
      <alignment horizontal="center" vertical="center" textRotation="90"/>
    </xf>
    <xf numFmtId="0" fontId="5" fillId="27" borderId="33" xfId="0" applyFont="1" applyFill="1" applyBorder="1" applyAlignment="1">
      <alignment horizontal="center" vertical="center" textRotation="90"/>
    </xf>
    <xf numFmtId="0" fontId="5" fillId="27" borderId="54" xfId="0" applyFont="1" applyFill="1" applyBorder="1" applyAlignment="1">
      <alignment horizontal="left"/>
    </xf>
    <xf numFmtId="0" fontId="5" fillId="27" borderId="55" xfId="0" applyFont="1" applyFill="1" applyBorder="1" applyAlignment="1">
      <alignment horizontal="left"/>
    </xf>
    <xf numFmtId="0" fontId="7" fillId="0" borderId="0" xfId="57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7" fillId="0" borderId="35" xfId="0" applyFont="1" applyBorder="1" applyAlignment="1">
      <alignment horizontal="right"/>
    </xf>
    <xf numFmtId="0" fontId="7" fillId="0" borderId="35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6" xfId="57" applyFont="1" applyFill="1" applyBorder="1" applyAlignment="1">
      <alignment horizontal="right" vertical="center"/>
      <protection/>
    </xf>
    <xf numFmtId="0" fontId="5" fillId="27" borderId="22" xfId="0" applyFont="1" applyFill="1" applyBorder="1" applyAlignment="1">
      <alignment horizontal="right" vertical="center"/>
    </xf>
    <xf numFmtId="0" fontId="5" fillId="24" borderId="20" xfId="57" applyFont="1" applyFill="1" applyBorder="1" applyAlignment="1">
      <alignment horizontal="left" vertical="center" readingOrder="1"/>
      <protection/>
    </xf>
    <xf numFmtId="0" fontId="5" fillId="24" borderId="0" xfId="57" applyFont="1" applyFill="1" applyBorder="1" applyAlignment="1">
      <alignment horizontal="left" vertical="center" readingOrder="1"/>
      <protection/>
    </xf>
    <xf numFmtId="0" fontId="5" fillId="0" borderId="36" xfId="57" applyFont="1" applyFill="1" applyBorder="1" applyAlignment="1">
      <alignment horizontal="left" vertical="center"/>
      <protection/>
    </xf>
    <xf numFmtId="0" fontId="5" fillId="27" borderId="20" xfId="0" applyFont="1" applyFill="1" applyBorder="1" applyAlignment="1">
      <alignment horizontal="center" vertical="center"/>
    </xf>
    <xf numFmtId="0" fontId="5" fillId="0" borderId="36" xfId="57" applyFont="1" applyFill="1" applyBorder="1" applyAlignment="1">
      <alignment horizontal="right" vertical="center" wrapText="1"/>
      <protection/>
    </xf>
    <xf numFmtId="0" fontId="5" fillId="0" borderId="21" xfId="0" applyFont="1" applyBorder="1" applyAlignment="1">
      <alignment horizontal="right" vertical="center"/>
    </xf>
    <xf numFmtId="0" fontId="5" fillId="27" borderId="52" xfId="0" applyFont="1" applyFill="1" applyBorder="1" applyAlignment="1">
      <alignment horizontal="left" vertical="center"/>
    </xf>
    <xf numFmtId="0" fontId="5" fillId="27" borderId="5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/>
    </xf>
    <xf numFmtId="0" fontId="5" fillId="27" borderId="0" xfId="0" applyFont="1" applyFill="1" applyBorder="1" applyAlignment="1">
      <alignment horizontal="center" vertical="center"/>
    </xf>
    <xf numFmtId="0" fontId="5" fillId="27" borderId="37" xfId="0" applyFont="1" applyFill="1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35" xfId="57" applyFont="1" applyBorder="1" applyAlignment="1">
      <alignment horizontal="right" vertical="center"/>
      <protection/>
    </xf>
    <xf numFmtId="0" fontId="5" fillId="0" borderId="35" xfId="57" applyFont="1" applyBorder="1" applyAlignment="1">
      <alignment horizontal="left" vertical="center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0" xfId="57" applyFont="1" applyFill="1" applyBorder="1" applyAlignment="1">
      <alignment horizontal="center" vertical="center" textRotation="90" wrapText="1"/>
      <protection/>
    </xf>
    <xf numFmtId="0" fontId="5" fillId="0" borderId="17" xfId="57" applyFont="1" applyFill="1" applyBorder="1" applyAlignment="1">
      <alignment horizontal="center" vertical="center" textRotation="90" wrapText="1"/>
      <protection/>
    </xf>
    <xf numFmtId="0" fontId="5" fillId="0" borderId="0" xfId="57" applyFont="1" applyFill="1" applyBorder="1" applyAlignment="1">
      <alignment horizontal="center" vertical="center" wrapText="1" shrinkToFit="1"/>
      <protection/>
    </xf>
    <xf numFmtId="0" fontId="5" fillId="0" borderId="0" xfId="57" applyFont="1" applyFill="1" applyBorder="1" applyAlignment="1">
      <alignment horizontal="center" vertical="center" textRotation="90" shrinkToFit="1"/>
      <protection/>
    </xf>
    <xf numFmtId="0" fontId="5" fillId="0" borderId="17" xfId="57" applyFont="1" applyFill="1" applyBorder="1" applyAlignment="1">
      <alignment horizontal="center" vertical="center" textRotation="90" shrinkToFit="1"/>
      <protection/>
    </xf>
    <xf numFmtId="0" fontId="5" fillId="27" borderId="56" xfId="0" applyFont="1" applyFill="1" applyBorder="1" applyAlignment="1">
      <alignment horizontal="left" vertical="center"/>
    </xf>
    <xf numFmtId="0" fontId="5" fillId="27" borderId="58" xfId="0" applyFont="1" applyFill="1" applyBorder="1" applyAlignment="1">
      <alignment horizontal="left" vertical="center"/>
    </xf>
    <xf numFmtId="0" fontId="5" fillId="0" borderId="0" xfId="57" applyFont="1" applyFill="1" applyBorder="1" applyAlignment="1">
      <alignment horizontal="center" vertical="center" textRotation="90" wrapText="1" shrinkToFit="1"/>
      <protection/>
    </xf>
    <xf numFmtId="0" fontId="5" fillId="0" borderId="17" xfId="57" applyFont="1" applyFill="1" applyBorder="1" applyAlignment="1">
      <alignment horizontal="center" vertical="center" textRotation="90" wrapText="1" shrinkToFit="1"/>
      <protection/>
    </xf>
    <xf numFmtId="0" fontId="5" fillId="0" borderId="32" xfId="0" applyFont="1" applyBorder="1" applyAlignment="1">
      <alignment horizontal="right" readingOrder="2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27" borderId="59" xfId="0" applyFont="1" applyFill="1" applyBorder="1" applyAlignment="1">
      <alignment horizontal="left" vertical="center"/>
    </xf>
    <xf numFmtId="0" fontId="5" fillId="27" borderId="6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6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62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5" fillId="27" borderId="27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5" fillId="27" borderId="0" xfId="57" applyFont="1" applyFill="1" applyBorder="1" applyAlignment="1">
      <alignment horizontal="center" vertical="center" wrapText="1"/>
      <protection/>
    </xf>
    <xf numFmtId="0" fontId="5" fillId="27" borderId="28" xfId="57" applyFont="1" applyFill="1" applyBorder="1" applyAlignment="1">
      <alignment horizontal="center" vertical="center" wrapText="1"/>
      <protection/>
    </xf>
    <xf numFmtId="0" fontId="5" fillId="27" borderId="0" xfId="57" applyFont="1" applyFill="1" applyAlignment="1">
      <alignment horizontal="center" vertical="center"/>
      <protection/>
    </xf>
    <xf numFmtId="0" fontId="5" fillId="27" borderId="32" xfId="57" applyFont="1" applyFill="1" applyBorder="1" applyAlignment="1">
      <alignment horizontal="center" vertical="center" wrapText="1"/>
      <protection/>
    </xf>
    <xf numFmtId="0" fontId="5" fillId="27" borderId="17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right"/>
    </xf>
    <xf numFmtId="0" fontId="7" fillId="24" borderId="0" xfId="57" applyFont="1" applyFill="1" applyBorder="1" applyAlignment="1">
      <alignment horizontal="center" vertical="center" wrapText="1"/>
      <protection/>
    </xf>
    <xf numFmtId="0" fontId="5" fillId="0" borderId="35" xfId="57" applyFont="1" applyBorder="1" applyAlignment="1">
      <alignment horizontal="right"/>
      <protection/>
    </xf>
    <xf numFmtId="0" fontId="5" fillId="0" borderId="35" xfId="57" applyFont="1" applyBorder="1" applyAlignment="1">
      <alignment horizontal="left"/>
      <protection/>
    </xf>
    <xf numFmtId="0" fontId="5" fillId="0" borderId="32" xfId="57" applyFont="1" applyFill="1" applyBorder="1" applyAlignment="1">
      <alignment horizontal="center" vertical="center" shrinkToFit="1"/>
      <protection/>
    </xf>
    <xf numFmtId="0" fontId="5" fillId="0" borderId="0" xfId="57" applyFont="1" applyFill="1" applyBorder="1" applyAlignment="1">
      <alignment horizontal="center" vertical="center" shrinkToFit="1"/>
      <protection/>
    </xf>
    <xf numFmtId="0" fontId="5" fillId="0" borderId="17" xfId="57" applyFont="1" applyFill="1" applyBorder="1" applyAlignment="1">
      <alignment horizontal="center" vertical="center" shrinkToFit="1"/>
      <protection/>
    </xf>
    <xf numFmtId="0" fontId="5" fillId="0" borderId="32" xfId="57" applyFont="1" applyFill="1" applyBorder="1" applyAlignment="1">
      <alignment horizontal="center" vertical="center" wrapText="1" shrinkToFit="1"/>
      <protection/>
    </xf>
    <xf numFmtId="0" fontId="5" fillId="0" borderId="32" xfId="57" applyFont="1" applyFill="1" applyBorder="1" applyAlignment="1">
      <alignment horizontal="center" vertical="center" textRotation="90" wrapText="1" shrinkToFit="1"/>
      <protection/>
    </xf>
    <xf numFmtId="0" fontId="5" fillId="0" borderId="0" xfId="57" applyFont="1" applyFill="1" applyBorder="1" applyAlignment="1">
      <alignment horizontal="center" vertical="center" textRotation="90" wrapText="1" shrinkToFit="1" readingOrder="1"/>
      <protection/>
    </xf>
    <xf numFmtId="0" fontId="5" fillId="0" borderId="17" xfId="57" applyFont="1" applyFill="1" applyBorder="1" applyAlignment="1">
      <alignment horizontal="center" vertical="center" textRotation="90" wrapText="1" shrinkToFit="1" readingOrder="1"/>
      <protection/>
    </xf>
    <xf numFmtId="0" fontId="15" fillId="0" borderId="0" xfId="57" applyFont="1" applyFill="1" applyBorder="1" applyAlignment="1">
      <alignment horizontal="center" vertical="center" textRotation="90" wrapText="1" shrinkToFit="1"/>
      <protection/>
    </xf>
    <xf numFmtId="0" fontId="15" fillId="0" borderId="17" xfId="57" applyFont="1" applyFill="1" applyBorder="1" applyAlignment="1">
      <alignment horizontal="center" vertical="center" textRotation="90" wrapText="1" shrinkToFit="1"/>
      <protection/>
    </xf>
    <xf numFmtId="0" fontId="5" fillId="0" borderId="18" xfId="0" applyFont="1" applyBorder="1" applyAlignment="1">
      <alignment horizontal="right" vertical="center"/>
    </xf>
    <xf numFmtId="0" fontId="13" fillId="0" borderId="32" xfId="57" applyFont="1" applyFill="1" applyBorder="1" applyAlignment="1">
      <alignment horizontal="center" vertical="center" wrapText="1" shrinkToFit="1"/>
      <protection/>
    </xf>
    <xf numFmtId="0" fontId="13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0" xfId="57" applyFont="1" applyFill="1" applyBorder="1" applyAlignment="1">
      <alignment horizontal="center" vertical="center" wrapText="1" shrinkToFit="1"/>
      <protection/>
    </xf>
    <xf numFmtId="0" fontId="13" fillId="0" borderId="33" xfId="0" applyFont="1" applyBorder="1" applyAlignment="1">
      <alignment horizontal="right" vertical="center"/>
    </xf>
    <xf numFmtId="0" fontId="13" fillId="0" borderId="0" xfId="57" applyFont="1" applyBorder="1" applyAlignment="1">
      <alignment horizontal="center" vertical="center"/>
      <protection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5" fillId="27" borderId="57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5" fillId="27" borderId="32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5" fillId="27" borderId="32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43" fillId="27" borderId="0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15" fillId="27" borderId="35" xfId="0" applyFont="1" applyFill="1" applyBorder="1" applyAlignment="1">
      <alignment horizontal="right" vertical="center" wrapText="1"/>
    </xf>
    <xf numFmtId="0" fontId="15" fillId="27" borderId="35" xfId="0" applyFont="1" applyFill="1" applyBorder="1" applyAlignment="1">
      <alignment horizontal="left" vertical="center" wrapText="1"/>
    </xf>
    <xf numFmtId="0" fontId="44" fillId="27" borderId="32" xfId="0" applyFont="1" applyFill="1" applyBorder="1" applyAlignment="1">
      <alignment horizontal="center" vertical="center"/>
    </xf>
    <xf numFmtId="0" fontId="44" fillId="27" borderId="0" xfId="0" applyFont="1" applyFill="1" applyBorder="1" applyAlignment="1">
      <alignment horizontal="center" vertical="center"/>
    </xf>
    <xf numFmtId="0" fontId="44" fillId="27" borderId="17" xfId="0" applyFont="1" applyFill="1" applyBorder="1" applyAlignment="1">
      <alignment horizontal="center" vertical="center"/>
    </xf>
    <xf numFmtId="0" fontId="43" fillId="27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13" fillId="27" borderId="0" xfId="57" applyFont="1" applyFill="1" applyBorder="1" applyAlignment="1">
      <alignment horizontal="center" vertical="center" wrapText="1" shrinkToFit="1"/>
      <protection/>
    </xf>
    <xf numFmtId="0" fontId="13" fillId="27" borderId="17" xfId="57" applyFont="1" applyFill="1" applyBorder="1" applyAlignment="1">
      <alignment horizontal="center" vertical="center" wrapText="1" shrinkToFit="1"/>
      <protection/>
    </xf>
    <xf numFmtId="0" fontId="15" fillId="27" borderId="32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 shrinkToFit="1"/>
    </xf>
    <xf numFmtId="0" fontId="15" fillId="27" borderId="17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5" fillId="27" borderId="20" xfId="0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57" applyFont="1" applyFill="1" applyBorder="1" applyAlignment="1">
      <alignment horizontal="center"/>
      <protection/>
    </xf>
    <xf numFmtId="0" fontId="5" fillId="27" borderId="37" xfId="0" applyFont="1" applyFill="1" applyBorder="1" applyAlignment="1">
      <alignment horizontal="left" vertical="center" shrinkToFit="1"/>
    </xf>
    <xf numFmtId="0" fontId="5" fillId="27" borderId="66" xfId="0" applyFont="1" applyFill="1" applyBorder="1" applyAlignment="1">
      <alignment horizontal="left" vertical="center" shrinkToFit="1"/>
    </xf>
    <xf numFmtId="0" fontId="5" fillId="27" borderId="67" xfId="0" applyFont="1" applyFill="1" applyBorder="1" applyAlignment="1">
      <alignment horizontal="left" vertical="center"/>
    </xf>
    <xf numFmtId="0" fontId="5" fillId="27" borderId="25" xfId="0" applyFont="1" applyFill="1" applyBorder="1" applyAlignment="1">
      <alignment horizontal="center" vertical="center" textRotation="90"/>
    </xf>
    <xf numFmtId="0" fontId="5" fillId="27" borderId="17" xfId="0" applyFont="1" applyFill="1" applyBorder="1" applyAlignment="1">
      <alignment horizontal="left" vertical="center"/>
    </xf>
    <xf numFmtId="0" fontId="5" fillId="27" borderId="26" xfId="0" applyFont="1" applyFill="1" applyBorder="1" applyAlignment="1">
      <alignment horizontal="center" vertical="center" textRotation="90"/>
    </xf>
    <xf numFmtId="0" fontId="5" fillId="27" borderId="17" xfId="0" applyFont="1" applyFill="1" applyBorder="1" applyAlignment="1">
      <alignment horizontal="left"/>
    </xf>
    <xf numFmtId="0" fontId="5" fillId="27" borderId="68" xfId="0" applyFont="1" applyFill="1" applyBorder="1" applyAlignment="1">
      <alignment horizontal="left"/>
    </xf>
    <xf numFmtId="0" fontId="5" fillId="27" borderId="20" xfId="0" applyFont="1" applyFill="1" applyBorder="1" applyAlignment="1">
      <alignment horizontal="left" vertical="center" shrinkToFit="1"/>
    </xf>
    <xf numFmtId="0" fontId="5" fillId="27" borderId="33" xfId="0" applyFont="1" applyFill="1" applyBorder="1" applyAlignment="1">
      <alignment horizontal="left" vertical="center" shrinkToFit="1"/>
    </xf>
    <xf numFmtId="0" fontId="7" fillId="0" borderId="0" xfId="57" applyFont="1" applyAlignment="1">
      <alignment horizontal="center" vertical="center"/>
      <protection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27" borderId="22" xfId="0" applyFont="1" applyFill="1" applyBorder="1" applyAlignment="1">
      <alignment horizontal="left" vertical="center"/>
    </xf>
    <xf numFmtId="0" fontId="5" fillId="27" borderId="20" xfId="0" applyFont="1" applyFill="1" applyBorder="1" applyAlignment="1">
      <alignment vertical="center"/>
    </xf>
    <xf numFmtId="0" fontId="5" fillId="0" borderId="66" xfId="57" applyFont="1" applyFill="1" applyBorder="1" applyAlignment="1">
      <alignment horizontal="left" vertical="center"/>
      <protection/>
    </xf>
    <xf numFmtId="0" fontId="5" fillId="27" borderId="69" xfId="0" applyFont="1" applyFill="1" applyBorder="1" applyAlignment="1">
      <alignment horizontal="left" vertical="center"/>
    </xf>
    <xf numFmtId="0" fontId="5" fillId="27" borderId="70" xfId="0" applyFont="1" applyFill="1" applyBorder="1" applyAlignment="1">
      <alignment horizontal="left" vertical="center"/>
    </xf>
    <xf numFmtId="0" fontId="7" fillId="0" borderId="0" xfId="57" applyFont="1" applyBorder="1" applyAlignment="1">
      <alignment horizontal="center" vertical="center"/>
      <protection/>
    </xf>
    <xf numFmtId="0" fontId="13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27" borderId="28" xfId="0" applyFont="1" applyFill="1" applyBorder="1" applyAlignment="1">
      <alignment horizontal="center" vertical="center" wrapText="1"/>
    </xf>
    <xf numFmtId="0" fontId="13" fillId="0" borderId="32" xfId="57" applyFont="1" applyFill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0" borderId="28" xfId="57" applyFont="1" applyFill="1" applyBorder="1" applyAlignment="1">
      <alignment horizontal="center" vertical="center" wrapText="1"/>
      <protection/>
    </xf>
    <xf numFmtId="0" fontId="5" fillId="0" borderId="33" xfId="57" applyFont="1" applyFill="1" applyBorder="1" applyAlignment="1">
      <alignment horizontal="right" vertical="center" shrinkToFit="1"/>
      <protection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13" fillId="0" borderId="18" xfId="0" applyFont="1" applyBorder="1" applyAlignment="1">
      <alignment horizontal="left" vertical="center"/>
    </xf>
    <xf numFmtId="0" fontId="5" fillId="27" borderId="18" xfId="0" applyFont="1" applyFill="1" applyBorder="1" applyAlignment="1">
      <alignment horizontal="left"/>
    </xf>
    <xf numFmtId="0" fontId="13" fillId="27" borderId="32" xfId="0" applyFont="1" applyFill="1" applyBorder="1" applyAlignment="1">
      <alignment horizontal="center" vertical="center"/>
    </xf>
    <xf numFmtId="0" fontId="13" fillId="27" borderId="0" xfId="0" applyFont="1" applyFill="1" applyBorder="1" applyAlignment="1">
      <alignment horizontal="center" vertical="center"/>
    </xf>
    <xf numFmtId="0" fontId="13" fillId="27" borderId="17" xfId="0" applyFont="1" applyFill="1" applyBorder="1" applyAlignment="1">
      <alignment horizontal="center" vertical="center"/>
    </xf>
    <xf numFmtId="0" fontId="43" fillId="27" borderId="32" xfId="0" applyFont="1" applyFill="1" applyBorder="1" applyAlignment="1">
      <alignment horizontal="center" vertical="center"/>
    </xf>
    <xf numFmtId="0" fontId="43" fillId="27" borderId="0" xfId="0" applyFont="1" applyFill="1" applyBorder="1" applyAlignment="1">
      <alignment horizontal="center" vertical="center"/>
    </xf>
    <xf numFmtId="0" fontId="43" fillId="27" borderId="17" xfId="0" applyFont="1" applyFill="1" applyBorder="1" applyAlignment="1">
      <alignment horizontal="center" vertical="center"/>
    </xf>
    <xf numFmtId="0" fontId="5" fillId="27" borderId="56" xfId="0" applyFont="1" applyFill="1" applyBorder="1" applyAlignment="1">
      <alignment horizontal="left"/>
    </xf>
    <xf numFmtId="0" fontId="5" fillId="27" borderId="58" xfId="0" applyFont="1" applyFill="1" applyBorder="1" applyAlignment="1">
      <alignment horizontal="left"/>
    </xf>
    <xf numFmtId="0" fontId="15" fillId="0" borderId="0" xfId="57" applyFont="1" applyFill="1" applyBorder="1" applyAlignment="1">
      <alignment horizontal="center" vertical="center" wrapText="1"/>
      <protection/>
    </xf>
    <xf numFmtId="0" fontId="15" fillId="0" borderId="17" xfId="57" applyFont="1" applyFill="1" applyBorder="1" applyAlignment="1">
      <alignment horizontal="center" vertical="center" wrapText="1"/>
      <protection/>
    </xf>
    <xf numFmtId="0" fontId="40" fillId="0" borderId="32" xfId="57" applyFont="1" applyFill="1" applyBorder="1" applyAlignment="1">
      <alignment horizontal="center" vertical="center"/>
      <protection/>
    </xf>
    <xf numFmtId="0" fontId="40" fillId="0" borderId="0" xfId="57" applyFont="1" applyFill="1" applyBorder="1" applyAlignment="1">
      <alignment horizontal="center" vertical="center"/>
      <protection/>
    </xf>
    <xf numFmtId="0" fontId="40" fillId="0" borderId="17" xfId="57" applyFont="1" applyFill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32" xfId="57" applyFont="1" applyBorder="1" applyAlignment="1">
      <alignment horizontal="center" vertical="center" wrapText="1"/>
      <protection/>
    </xf>
    <xf numFmtId="0" fontId="5" fillId="0" borderId="32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36" xfId="57" applyFont="1" applyBorder="1" applyAlignment="1">
      <alignment horizontal="left" vertical="center"/>
      <protection/>
    </xf>
    <xf numFmtId="0" fontId="5" fillId="0" borderId="56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24" borderId="24" xfId="57" applyFont="1" applyFill="1" applyBorder="1" applyAlignment="1">
      <alignment horizontal="right" vertical="center" wrapText="1"/>
      <protection/>
    </xf>
    <xf numFmtId="0" fontId="5" fillId="0" borderId="36" xfId="57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13" fillId="27" borderId="32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36" xfId="57" applyFont="1" applyFill="1" applyBorder="1" applyAlignment="1">
      <alignment horizontal="right" vertical="center" shrinkToFit="1"/>
      <protection/>
    </xf>
    <xf numFmtId="0" fontId="13" fillId="0" borderId="18" xfId="0" applyFont="1" applyBorder="1" applyAlignment="1">
      <alignment horizontal="right" vertical="center"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rmal_ثاني 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S778"/>
  <sheetViews>
    <sheetView rightToLeft="1" zoomScalePageLayoutView="0" workbookViewId="0" topLeftCell="A735">
      <selection activeCell="N763" sqref="N763"/>
    </sheetView>
  </sheetViews>
  <sheetFormatPr defaultColWidth="9.140625" defaultRowHeight="12.75"/>
  <cols>
    <col min="1" max="1" width="8.00390625" style="0" customWidth="1"/>
    <col min="2" max="2" width="8.28125" style="0" customWidth="1"/>
    <col min="3" max="3" width="9.57421875" style="0" customWidth="1"/>
    <col min="4" max="4" width="9.8515625" style="0" customWidth="1"/>
    <col min="5" max="5" width="10.140625" style="0" customWidth="1"/>
    <col min="6" max="6" width="9.8515625" style="0" customWidth="1"/>
    <col min="7" max="7" width="9.57421875" style="0" customWidth="1"/>
    <col min="8" max="8" width="11.140625" style="0" customWidth="1"/>
    <col min="9" max="9" width="9.421875" style="0" customWidth="1"/>
    <col min="10" max="10" width="11.421875" style="0" customWidth="1"/>
    <col min="11" max="11" width="10.57421875" style="0" customWidth="1"/>
    <col min="12" max="12" width="12.00390625" style="0" customWidth="1"/>
    <col min="13" max="13" width="11.7109375" style="0" customWidth="1"/>
    <col min="14" max="14" width="13.00390625" style="0" customWidth="1"/>
    <col min="15" max="15" width="12.57421875" style="0" customWidth="1"/>
    <col min="16" max="16" width="10.7109375" style="0" customWidth="1"/>
    <col min="18" max="18" width="9.421875" style="0" customWidth="1"/>
    <col min="19" max="19" width="9.8515625" style="0" customWidth="1"/>
    <col min="20" max="20" width="10.00390625" style="0" customWidth="1"/>
  </cols>
  <sheetData>
    <row r="2" spans="1:15" ht="30.75">
      <c r="A2" s="282" t="s">
        <v>100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5" ht="30.75">
      <c r="A3" s="334" t="s">
        <v>10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ht="15.75">
      <c r="A4" s="277" t="s">
        <v>29</v>
      </c>
      <c r="B4" s="277"/>
      <c r="C4" s="280" t="s">
        <v>97</v>
      </c>
      <c r="D4" s="280"/>
      <c r="E4" s="280"/>
      <c r="F4" s="280"/>
      <c r="G4" s="332" t="s">
        <v>129</v>
      </c>
      <c r="H4" s="332"/>
      <c r="I4" s="332"/>
      <c r="J4" s="332" t="s">
        <v>98</v>
      </c>
      <c r="K4" s="332"/>
      <c r="L4" s="332"/>
      <c r="M4" s="277" t="s">
        <v>130</v>
      </c>
      <c r="N4" s="277"/>
      <c r="O4" s="277"/>
    </row>
    <row r="5" spans="1:15" ht="15.75">
      <c r="A5" s="277"/>
      <c r="B5" s="277"/>
      <c r="C5" s="18" t="s">
        <v>128</v>
      </c>
      <c r="D5" s="18" t="s">
        <v>27</v>
      </c>
      <c r="E5" s="18" t="s">
        <v>99</v>
      </c>
      <c r="F5" s="18" t="s">
        <v>25</v>
      </c>
      <c r="G5" s="18" t="s">
        <v>128</v>
      </c>
      <c r="H5" s="18" t="s">
        <v>27</v>
      </c>
      <c r="I5" s="18" t="s">
        <v>25</v>
      </c>
      <c r="J5" s="18" t="s">
        <v>128</v>
      </c>
      <c r="K5" s="18" t="s">
        <v>27</v>
      </c>
      <c r="L5" s="18" t="s">
        <v>25</v>
      </c>
      <c r="M5" s="18" t="s">
        <v>86</v>
      </c>
      <c r="N5" s="18" t="s">
        <v>87</v>
      </c>
      <c r="O5" s="18" t="s">
        <v>25</v>
      </c>
    </row>
    <row r="6" spans="1:15" ht="15.75">
      <c r="A6" s="276" t="s">
        <v>41</v>
      </c>
      <c r="B6" s="276"/>
      <c r="C6" s="9"/>
      <c r="D6" s="9"/>
      <c r="E6" s="9"/>
      <c r="F6" s="9">
        <f>SUM(C6:E6)</f>
        <v>0</v>
      </c>
      <c r="G6" s="9"/>
      <c r="H6" s="9"/>
      <c r="I6" s="9">
        <f>SUM(G6:H6)</f>
        <v>0</v>
      </c>
      <c r="J6" s="9"/>
      <c r="K6" s="9"/>
      <c r="L6" s="9">
        <f>SUM(J6:K6)</f>
        <v>0</v>
      </c>
      <c r="M6" s="9"/>
      <c r="N6" s="9"/>
      <c r="O6" s="9">
        <f>SUM(M6:N6)</f>
        <v>0</v>
      </c>
    </row>
    <row r="7" spans="1:15" ht="15.75">
      <c r="A7" s="276" t="s">
        <v>42</v>
      </c>
      <c r="B7" s="276"/>
      <c r="C7" s="9"/>
      <c r="D7" s="9"/>
      <c r="E7" s="9"/>
      <c r="F7" s="9">
        <f aca="true" t="shared" si="0" ref="F7:F25">SUM(C7:E7)</f>
        <v>0</v>
      </c>
      <c r="G7" s="9"/>
      <c r="H7" s="9"/>
      <c r="I7" s="9">
        <f aca="true" t="shared" si="1" ref="I7:I25">SUM(G7:H7)</f>
        <v>0</v>
      </c>
      <c r="J7" s="9"/>
      <c r="K7" s="9"/>
      <c r="L7" s="9">
        <f aca="true" t="shared" si="2" ref="L7:L25">SUM(J7:K7)</f>
        <v>0</v>
      </c>
      <c r="M7" s="9"/>
      <c r="N7" s="9"/>
      <c r="O7" s="9">
        <f aca="true" t="shared" si="3" ref="O7:O25">SUM(M7:N7)</f>
        <v>0</v>
      </c>
    </row>
    <row r="8" spans="1:15" ht="15.75">
      <c r="A8" s="276" t="s">
        <v>43</v>
      </c>
      <c r="B8" s="276"/>
      <c r="C8" s="9"/>
      <c r="D8" s="9"/>
      <c r="E8" s="9"/>
      <c r="F8" s="9">
        <f t="shared" si="0"/>
        <v>0</v>
      </c>
      <c r="G8" s="9"/>
      <c r="H8" s="9"/>
      <c r="I8" s="9">
        <f t="shared" si="1"/>
        <v>0</v>
      </c>
      <c r="J8" s="9"/>
      <c r="K8" s="9"/>
      <c r="L8" s="9">
        <f t="shared" si="2"/>
        <v>0</v>
      </c>
      <c r="M8" s="9"/>
      <c r="N8" s="9"/>
      <c r="O8" s="9">
        <f t="shared" si="3"/>
        <v>0</v>
      </c>
    </row>
    <row r="9" spans="1:15" ht="15.75">
      <c r="A9" s="276" t="s">
        <v>44</v>
      </c>
      <c r="B9" s="276"/>
      <c r="C9" s="9"/>
      <c r="D9" s="9"/>
      <c r="E9" s="9"/>
      <c r="F9" s="9">
        <f t="shared" si="0"/>
        <v>0</v>
      </c>
      <c r="G9" s="9"/>
      <c r="H9" s="9"/>
      <c r="I9" s="9">
        <f t="shared" si="1"/>
        <v>0</v>
      </c>
      <c r="J9" s="9"/>
      <c r="K9" s="9"/>
      <c r="L9" s="9">
        <f t="shared" si="2"/>
        <v>0</v>
      </c>
      <c r="M9" s="9"/>
      <c r="N9" s="9"/>
      <c r="O9" s="9">
        <f t="shared" si="3"/>
        <v>0</v>
      </c>
    </row>
    <row r="10" spans="1:15" ht="15.75">
      <c r="A10" s="276" t="s">
        <v>45</v>
      </c>
      <c r="B10" s="3" t="s">
        <v>119</v>
      </c>
      <c r="C10" s="9"/>
      <c r="D10" s="9"/>
      <c r="E10" s="9"/>
      <c r="F10" s="9">
        <f t="shared" si="0"/>
        <v>0</v>
      </c>
      <c r="G10" s="9"/>
      <c r="H10" s="9"/>
      <c r="I10" s="9">
        <f t="shared" si="1"/>
        <v>0</v>
      </c>
      <c r="J10" s="9"/>
      <c r="K10" s="9"/>
      <c r="L10" s="9">
        <f t="shared" si="2"/>
        <v>0</v>
      </c>
      <c r="M10" s="9"/>
      <c r="N10" s="9"/>
      <c r="O10" s="9">
        <f t="shared" si="3"/>
        <v>0</v>
      </c>
    </row>
    <row r="11" spans="1:15" ht="15.75">
      <c r="A11" s="276"/>
      <c r="B11" s="3" t="s">
        <v>120</v>
      </c>
      <c r="C11" s="9"/>
      <c r="D11" s="9"/>
      <c r="E11" s="9"/>
      <c r="F11" s="9">
        <f t="shared" si="0"/>
        <v>0</v>
      </c>
      <c r="G11" s="9"/>
      <c r="H11" s="9"/>
      <c r="I11" s="9">
        <f t="shared" si="1"/>
        <v>0</v>
      </c>
      <c r="J11" s="9"/>
      <c r="K11" s="9"/>
      <c r="L11" s="9">
        <f t="shared" si="2"/>
        <v>0</v>
      </c>
      <c r="M11" s="9"/>
      <c r="N11" s="9"/>
      <c r="O11" s="9">
        <f t="shared" si="3"/>
        <v>0</v>
      </c>
    </row>
    <row r="12" spans="1:15" ht="15.75">
      <c r="A12" s="276"/>
      <c r="B12" s="3" t="s">
        <v>121</v>
      </c>
      <c r="C12" s="9"/>
      <c r="D12" s="9"/>
      <c r="E12" s="9"/>
      <c r="F12" s="9">
        <f t="shared" si="0"/>
        <v>0</v>
      </c>
      <c r="G12" s="9"/>
      <c r="H12" s="9"/>
      <c r="I12" s="9">
        <f t="shared" si="1"/>
        <v>0</v>
      </c>
      <c r="J12" s="9"/>
      <c r="K12" s="9"/>
      <c r="L12" s="9">
        <f t="shared" si="2"/>
        <v>0</v>
      </c>
      <c r="M12" s="9"/>
      <c r="N12" s="9"/>
      <c r="O12" s="9">
        <f t="shared" si="3"/>
        <v>0</v>
      </c>
    </row>
    <row r="13" spans="1:15" ht="15.75">
      <c r="A13" s="276"/>
      <c r="B13" s="3" t="s">
        <v>122</v>
      </c>
      <c r="C13" s="9"/>
      <c r="D13" s="9"/>
      <c r="E13" s="9"/>
      <c r="F13" s="9">
        <f t="shared" si="0"/>
        <v>0</v>
      </c>
      <c r="G13" s="9"/>
      <c r="H13" s="9"/>
      <c r="I13" s="9">
        <f t="shared" si="1"/>
        <v>0</v>
      </c>
      <c r="J13" s="9"/>
      <c r="K13" s="9"/>
      <c r="L13" s="9">
        <f t="shared" si="2"/>
        <v>0</v>
      </c>
      <c r="M13" s="9"/>
      <c r="N13" s="9"/>
      <c r="O13" s="9">
        <f t="shared" si="3"/>
        <v>0</v>
      </c>
    </row>
    <row r="14" spans="1:15" ht="15.75">
      <c r="A14" s="276"/>
      <c r="B14" s="3" t="s">
        <v>123</v>
      </c>
      <c r="C14" s="9"/>
      <c r="D14" s="9"/>
      <c r="E14" s="9"/>
      <c r="F14" s="9">
        <f t="shared" si="0"/>
        <v>0</v>
      </c>
      <c r="G14" s="9"/>
      <c r="H14" s="9"/>
      <c r="I14" s="9">
        <f t="shared" si="1"/>
        <v>0</v>
      </c>
      <c r="J14" s="9"/>
      <c r="K14" s="9"/>
      <c r="L14" s="9">
        <f t="shared" si="2"/>
        <v>0</v>
      </c>
      <c r="M14" s="9"/>
      <c r="N14" s="9"/>
      <c r="O14" s="9">
        <f t="shared" si="3"/>
        <v>0</v>
      </c>
    </row>
    <row r="15" spans="1:15" ht="15.75">
      <c r="A15" s="276"/>
      <c r="B15" s="3" t="s">
        <v>96</v>
      </c>
      <c r="C15" s="9"/>
      <c r="D15" s="9"/>
      <c r="E15" s="9"/>
      <c r="F15" s="9">
        <f t="shared" si="0"/>
        <v>0</v>
      </c>
      <c r="G15" s="9"/>
      <c r="H15" s="9"/>
      <c r="I15" s="9">
        <f t="shared" si="1"/>
        <v>0</v>
      </c>
      <c r="J15" s="9"/>
      <c r="K15" s="9"/>
      <c r="L15" s="9">
        <f t="shared" si="2"/>
        <v>0</v>
      </c>
      <c r="M15" s="9"/>
      <c r="N15" s="9"/>
      <c r="O15" s="9">
        <f t="shared" si="3"/>
        <v>0</v>
      </c>
    </row>
    <row r="16" spans="1:15" ht="15.75">
      <c r="A16" s="304" t="s">
        <v>52</v>
      </c>
      <c r="B16" s="333"/>
      <c r="C16" s="9"/>
      <c r="D16" s="9"/>
      <c r="E16" s="9"/>
      <c r="F16" s="9">
        <f t="shared" si="0"/>
        <v>0</v>
      </c>
      <c r="G16" s="9"/>
      <c r="H16" s="9"/>
      <c r="I16" s="9">
        <f t="shared" si="1"/>
        <v>0</v>
      </c>
      <c r="J16" s="9"/>
      <c r="K16" s="9"/>
      <c r="L16" s="9">
        <f t="shared" si="2"/>
        <v>0</v>
      </c>
      <c r="M16" s="9"/>
      <c r="N16" s="9"/>
      <c r="O16" s="9">
        <f t="shared" si="3"/>
        <v>0</v>
      </c>
    </row>
    <row r="17" spans="1:15" ht="15.75">
      <c r="A17" s="304" t="s">
        <v>53</v>
      </c>
      <c r="B17" s="333"/>
      <c r="C17" s="9"/>
      <c r="D17" s="9"/>
      <c r="E17" s="9"/>
      <c r="F17" s="9">
        <f t="shared" si="0"/>
        <v>0</v>
      </c>
      <c r="G17" s="9"/>
      <c r="H17" s="9"/>
      <c r="I17" s="9">
        <f t="shared" si="1"/>
        <v>0</v>
      </c>
      <c r="J17" s="9"/>
      <c r="K17" s="9"/>
      <c r="L17" s="9">
        <f t="shared" si="2"/>
        <v>0</v>
      </c>
      <c r="M17" s="9"/>
      <c r="N17" s="9"/>
      <c r="O17" s="9">
        <f t="shared" si="3"/>
        <v>0</v>
      </c>
    </row>
    <row r="18" spans="1:15" ht="15.75">
      <c r="A18" s="304" t="s">
        <v>54</v>
      </c>
      <c r="B18" s="333"/>
      <c r="C18" s="9"/>
      <c r="D18" s="9"/>
      <c r="E18" s="9"/>
      <c r="F18" s="9">
        <f t="shared" si="0"/>
        <v>0</v>
      </c>
      <c r="G18" s="9"/>
      <c r="H18" s="9"/>
      <c r="I18" s="9">
        <f t="shared" si="1"/>
        <v>0</v>
      </c>
      <c r="J18" s="9"/>
      <c r="K18" s="9"/>
      <c r="L18" s="9">
        <f t="shared" si="2"/>
        <v>0</v>
      </c>
      <c r="M18" s="9"/>
      <c r="N18" s="9"/>
      <c r="O18" s="9">
        <f t="shared" si="3"/>
        <v>0</v>
      </c>
    </row>
    <row r="19" spans="1:15" ht="15.75">
      <c r="A19" s="304" t="s">
        <v>55</v>
      </c>
      <c r="B19" s="333"/>
      <c r="C19" s="9"/>
      <c r="D19" s="9"/>
      <c r="E19" s="9"/>
      <c r="F19" s="9">
        <f t="shared" si="0"/>
        <v>0</v>
      </c>
      <c r="G19" s="9"/>
      <c r="H19" s="9"/>
      <c r="I19" s="9">
        <f t="shared" si="1"/>
        <v>0</v>
      </c>
      <c r="J19" s="9"/>
      <c r="K19" s="9"/>
      <c r="L19" s="9">
        <f t="shared" si="2"/>
        <v>0</v>
      </c>
      <c r="M19" s="9"/>
      <c r="N19" s="9"/>
      <c r="O19" s="9">
        <f t="shared" si="3"/>
        <v>0</v>
      </c>
    </row>
    <row r="20" spans="1:15" ht="15.75">
      <c r="A20" s="304" t="s">
        <v>56</v>
      </c>
      <c r="B20" s="333"/>
      <c r="C20" s="9"/>
      <c r="D20" s="9"/>
      <c r="E20" s="9"/>
      <c r="F20" s="9">
        <f t="shared" si="0"/>
        <v>0</v>
      </c>
      <c r="G20" s="9"/>
      <c r="H20" s="9"/>
      <c r="I20" s="9">
        <f t="shared" si="1"/>
        <v>0</v>
      </c>
      <c r="J20" s="9"/>
      <c r="K20" s="9"/>
      <c r="L20" s="9">
        <f t="shared" si="2"/>
        <v>0</v>
      </c>
      <c r="M20" s="9"/>
      <c r="N20" s="9"/>
      <c r="O20" s="9">
        <f t="shared" si="3"/>
        <v>0</v>
      </c>
    </row>
    <row r="21" spans="1:15" ht="15.75">
      <c r="A21" s="304" t="s">
        <v>57</v>
      </c>
      <c r="B21" s="333"/>
      <c r="C21" s="9"/>
      <c r="D21" s="9"/>
      <c r="E21" s="9"/>
      <c r="F21" s="9">
        <f t="shared" si="0"/>
        <v>0</v>
      </c>
      <c r="G21" s="9"/>
      <c r="H21" s="9"/>
      <c r="I21" s="9">
        <f t="shared" si="1"/>
        <v>0</v>
      </c>
      <c r="J21" s="9"/>
      <c r="K21" s="9"/>
      <c r="L21" s="9">
        <f t="shared" si="2"/>
        <v>0</v>
      </c>
      <c r="M21" s="9"/>
      <c r="N21" s="9"/>
      <c r="O21" s="9">
        <f t="shared" si="3"/>
        <v>0</v>
      </c>
    </row>
    <row r="22" spans="1:15" ht="15.75">
      <c r="A22" s="304" t="s">
        <v>58</v>
      </c>
      <c r="B22" s="333"/>
      <c r="C22" s="9"/>
      <c r="D22" s="9"/>
      <c r="E22" s="9"/>
      <c r="F22" s="9">
        <f t="shared" si="0"/>
        <v>0</v>
      </c>
      <c r="G22" s="9"/>
      <c r="H22" s="9"/>
      <c r="I22" s="9">
        <f t="shared" si="1"/>
        <v>0</v>
      </c>
      <c r="J22" s="9"/>
      <c r="K22" s="9"/>
      <c r="L22" s="9">
        <f t="shared" si="2"/>
        <v>0</v>
      </c>
      <c r="M22" s="9"/>
      <c r="N22" s="9"/>
      <c r="O22" s="9">
        <f t="shared" si="3"/>
        <v>0</v>
      </c>
    </row>
    <row r="23" spans="1:15" ht="15.75">
      <c r="A23" s="304" t="s">
        <v>59</v>
      </c>
      <c r="B23" s="333"/>
      <c r="C23" s="9"/>
      <c r="D23" s="9"/>
      <c r="E23" s="9"/>
      <c r="F23" s="9">
        <f t="shared" si="0"/>
        <v>0</v>
      </c>
      <c r="G23" s="9"/>
      <c r="H23" s="9"/>
      <c r="I23" s="9">
        <f t="shared" si="1"/>
        <v>0</v>
      </c>
      <c r="J23" s="9"/>
      <c r="K23" s="9"/>
      <c r="L23" s="9">
        <f t="shared" si="2"/>
        <v>0</v>
      </c>
      <c r="M23" s="9"/>
      <c r="N23" s="9"/>
      <c r="O23" s="9">
        <f t="shared" si="3"/>
        <v>0</v>
      </c>
    </row>
    <row r="24" spans="1:15" ht="15.75">
      <c r="A24" s="304" t="s">
        <v>60</v>
      </c>
      <c r="B24" s="333"/>
      <c r="C24" s="9"/>
      <c r="D24" s="9"/>
      <c r="E24" s="9"/>
      <c r="F24" s="9">
        <f t="shared" si="0"/>
        <v>0</v>
      </c>
      <c r="G24" s="9"/>
      <c r="H24" s="9"/>
      <c r="I24" s="9">
        <f t="shared" si="1"/>
        <v>0</v>
      </c>
      <c r="J24" s="9"/>
      <c r="K24" s="9"/>
      <c r="L24" s="9">
        <f t="shared" si="2"/>
        <v>0</v>
      </c>
      <c r="M24" s="9"/>
      <c r="N24" s="9"/>
      <c r="O24" s="9">
        <f t="shared" si="3"/>
        <v>0</v>
      </c>
    </row>
    <row r="25" spans="1:15" ht="15.75">
      <c r="A25" s="304" t="s">
        <v>61</v>
      </c>
      <c r="B25" s="333"/>
      <c r="C25" s="9"/>
      <c r="D25" s="9"/>
      <c r="E25" s="9"/>
      <c r="F25" s="9">
        <f t="shared" si="0"/>
        <v>0</v>
      </c>
      <c r="G25" s="9"/>
      <c r="H25" s="9"/>
      <c r="I25" s="9">
        <f t="shared" si="1"/>
        <v>0</v>
      </c>
      <c r="J25" s="9"/>
      <c r="K25" s="9"/>
      <c r="L25" s="9">
        <f t="shared" si="2"/>
        <v>0</v>
      </c>
      <c r="M25" s="9"/>
      <c r="N25" s="9"/>
      <c r="O25" s="9">
        <f t="shared" si="3"/>
        <v>0</v>
      </c>
    </row>
    <row r="26" spans="1:15" ht="15.75">
      <c r="A26" s="277" t="s">
        <v>25</v>
      </c>
      <c r="B26" s="277"/>
      <c r="C26" s="10">
        <f aca="true" t="shared" si="4" ref="C26:O26">SUM(C6:C25)</f>
        <v>0</v>
      </c>
      <c r="D26" s="10">
        <f t="shared" si="4"/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>SUM(J26:K26)</f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</row>
    <row r="27" spans="1:19" ht="30.75">
      <c r="A27" s="282" t="s">
        <v>146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ht="24.75">
      <c r="A28" s="331" t="s">
        <v>21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1:19" ht="15.75">
      <c r="A29" s="277" t="s">
        <v>29</v>
      </c>
      <c r="B29" s="277"/>
      <c r="C29" s="280" t="s">
        <v>97</v>
      </c>
      <c r="D29" s="280"/>
      <c r="E29" s="280"/>
      <c r="F29" s="280"/>
      <c r="G29" s="332" t="s">
        <v>129</v>
      </c>
      <c r="H29" s="332"/>
      <c r="I29" s="332"/>
      <c r="J29" s="332" t="s">
        <v>98</v>
      </c>
      <c r="K29" s="332"/>
      <c r="L29" s="332"/>
      <c r="M29" s="277" t="s">
        <v>130</v>
      </c>
      <c r="N29" s="277"/>
      <c r="O29" s="277"/>
      <c r="P29" s="280" t="s">
        <v>108</v>
      </c>
      <c r="Q29" s="280"/>
      <c r="R29" s="280"/>
      <c r="S29" s="280"/>
    </row>
    <row r="30" spans="1:19" ht="15.75">
      <c r="A30" s="277"/>
      <c r="B30" s="277"/>
      <c r="C30" s="19" t="s">
        <v>128</v>
      </c>
      <c r="D30" s="18" t="s">
        <v>27</v>
      </c>
      <c r="E30" s="18" t="s">
        <v>99</v>
      </c>
      <c r="F30" s="18" t="s">
        <v>25</v>
      </c>
      <c r="G30" s="19" t="s">
        <v>128</v>
      </c>
      <c r="H30" s="18" t="s">
        <v>27</v>
      </c>
      <c r="I30" s="18" t="s">
        <v>25</v>
      </c>
      <c r="J30" s="19" t="s">
        <v>128</v>
      </c>
      <c r="K30" s="18" t="s">
        <v>27</v>
      </c>
      <c r="L30" s="18" t="s">
        <v>25</v>
      </c>
      <c r="M30" s="19" t="s">
        <v>86</v>
      </c>
      <c r="N30" s="18" t="s">
        <v>87</v>
      </c>
      <c r="O30" s="18" t="s">
        <v>25</v>
      </c>
      <c r="P30" s="19" t="s">
        <v>128</v>
      </c>
      <c r="Q30" s="18" t="s">
        <v>27</v>
      </c>
      <c r="R30" s="18" t="s">
        <v>99</v>
      </c>
      <c r="S30" s="18" t="s">
        <v>25</v>
      </c>
    </row>
    <row r="31" spans="1:19" ht="15.75">
      <c r="A31" s="276" t="s">
        <v>41</v>
      </c>
      <c r="B31" s="276"/>
      <c r="C31" s="30">
        <v>0</v>
      </c>
      <c r="D31" s="30">
        <v>0</v>
      </c>
      <c r="E31" s="30">
        <v>33</v>
      </c>
      <c r="F31" s="30">
        <f aca="true" t="shared" si="5" ref="F31:F50">SUM(C31:E31)</f>
        <v>33</v>
      </c>
      <c r="G31" s="30">
        <v>867</v>
      </c>
      <c r="H31" s="30">
        <v>465</v>
      </c>
      <c r="I31" s="30">
        <f aca="true" t="shared" si="6" ref="I31:I50">SUM(G31:H31)</f>
        <v>1332</v>
      </c>
      <c r="J31" s="30">
        <v>3341</v>
      </c>
      <c r="K31" s="30">
        <v>1581</v>
      </c>
      <c r="L31" s="30">
        <f aca="true" t="shared" si="7" ref="L31:L50">SUM(J31:K31)</f>
        <v>4922</v>
      </c>
      <c r="M31" s="30">
        <v>108</v>
      </c>
      <c r="N31" s="30">
        <v>420</v>
      </c>
      <c r="O31" s="30">
        <f aca="true" t="shared" si="8" ref="O31:O50">SUM(M31:N31)</f>
        <v>528</v>
      </c>
      <c r="P31" s="30">
        <v>21</v>
      </c>
      <c r="Q31" s="30">
        <v>5</v>
      </c>
      <c r="R31" s="30">
        <v>265</v>
      </c>
      <c r="S31" s="30">
        <f aca="true" t="shared" si="9" ref="S31:S51">SUM(P31:R31)</f>
        <v>291</v>
      </c>
    </row>
    <row r="32" spans="1:19" ht="15.75">
      <c r="A32" s="276" t="s">
        <v>42</v>
      </c>
      <c r="B32" s="276"/>
      <c r="C32" s="30">
        <v>0</v>
      </c>
      <c r="D32" s="30">
        <v>0</v>
      </c>
      <c r="E32" s="30">
        <v>4</v>
      </c>
      <c r="F32" s="30">
        <f t="shared" si="5"/>
        <v>4</v>
      </c>
      <c r="G32" s="30">
        <v>102</v>
      </c>
      <c r="H32" s="30">
        <v>30</v>
      </c>
      <c r="I32" s="30">
        <f t="shared" si="6"/>
        <v>132</v>
      </c>
      <c r="J32" s="30">
        <v>355</v>
      </c>
      <c r="K32" s="30">
        <v>85</v>
      </c>
      <c r="L32" s="30">
        <f t="shared" si="7"/>
        <v>440</v>
      </c>
      <c r="M32" s="30">
        <v>20</v>
      </c>
      <c r="N32" s="30">
        <v>28</v>
      </c>
      <c r="O32" s="30">
        <f t="shared" si="8"/>
        <v>48</v>
      </c>
      <c r="P32" s="30">
        <v>1</v>
      </c>
      <c r="Q32" s="30">
        <v>0</v>
      </c>
      <c r="R32" s="30">
        <v>27</v>
      </c>
      <c r="S32" s="30">
        <f t="shared" si="9"/>
        <v>28</v>
      </c>
    </row>
    <row r="33" spans="1:19" ht="15.75">
      <c r="A33" s="276" t="s">
        <v>43</v>
      </c>
      <c r="B33" s="276"/>
      <c r="C33" s="30">
        <v>0</v>
      </c>
      <c r="D33" s="30">
        <v>0</v>
      </c>
      <c r="E33" s="30">
        <v>11</v>
      </c>
      <c r="F33" s="30">
        <f t="shared" si="5"/>
        <v>11</v>
      </c>
      <c r="G33" s="30">
        <v>276</v>
      </c>
      <c r="H33" s="30">
        <v>202</v>
      </c>
      <c r="I33" s="30">
        <f t="shared" si="6"/>
        <v>478</v>
      </c>
      <c r="J33" s="30">
        <v>833</v>
      </c>
      <c r="K33" s="30">
        <v>552</v>
      </c>
      <c r="L33" s="30">
        <f t="shared" si="7"/>
        <v>1385</v>
      </c>
      <c r="M33" s="30">
        <v>30</v>
      </c>
      <c r="N33" s="30">
        <v>105</v>
      </c>
      <c r="O33" s="30">
        <f t="shared" si="8"/>
        <v>135</v>
      </c>
      <c r="P33" s="30">
        <v>0</v>
      </c>
      <c r="Q33" s="30">
        <v>0</v>
      </c>
      <c r="R33" s="30">
        <v>78</v>
      </c>
      <c r="S33" s="30">
        <f t="shared" si="9"/>
        <v>78</v>
      </c>
    </row>
    <row r="34" spans="1:19" ht="15.75">
      <c r="A34" s="276" t="s">
        <v>44</v>
      </c>
      <c r="B34" s="276"/>
      <c r="C34" s="30">
        <v>0</v>
      </c>
      <c r="D34" s="30">
        <v>0</v>
      </c>
      <c r="E34" s="30">
        <v>0</v>
      </c>
      <c r="F34" s="30">
        <f t="shared" si="5"/>
        <v>0</v>
      </c>
      <c r="G34" s="30">
        <v>0</v>
      </c>
      <c r="H34" s="30">
        <v>0</v>
      </c>
      <c r="I34" s="30">
        <f t="shared" si="6"/>
        <v>0</v>
      </c>
      <c r="J34" s="30">
        <v>0</v>
      </c>
      <c r="K34" s="30">
        <v>0</v>
      </c>
      <c r="L34" s="30">
        <f t="shared" si="7"/>
        <v>0</v>
      </c>
      <c r="M34" s="30">
        <v>0</v>
      </c>
      <c r="N34" s="30">
        <v>0</v>
      </c>
      <c r="O34" s="30">
        <f t="shared" si="8"/>
        <v>0</v>
      </c>
      <c r="P34" s="30">
        <v>0</v>
      </c>
      <c r="Q34" s="30">
        <v>0</v>
      </c>
      <c r="R34" s="30">
        <v>0</v>
      </c>
      <c r="S34" s="30">
        <f t="shared" si="9"/>
        <v>0</v>
      </c>
    </row>
    <row r="35" spans="1:19" ht="15.75">
      <c r="A35" s="276" t="s">
        <v>45</v>
      </c>
      <c r="B35" s="3" t="s">
        <v>119</v>
      </c>
      <c r="C35" s="30">
        <v>2</v>
      </c>
      <c r="D35" s="30">
        <v>0</v>
      </c>
      <c r="E35" s="30">
        <v>13</v>
      </c>
      <c r="F35" s="30">
        <f t="shared" si="5"/>
        <v>15</v>
      </c>
      <c r="G35" s="30">
        <v>633</v>
      </c>
      <c r="H35" s="30">
        <v>297</v>
      </c>
      <c r="I35" s="30">
        <f t="shared" si="6"/>
        <v>930</v>
      </c>
      <c r="J35" s="30">
        <v>1980</v>
      </c>
      <c r="K35" s="30">
        <v>898</v>
      </c>
      <c r="L35" s="30">
        <f t="shared" si="7"/>
        <v>2878</v>
      </c>
      <c r="M35" s="30">
        <v>26</v>
      </c>
      <c r="N35" s="30">
        <v>198</v>
      </c>
      <c r="O35" s="30">
        <f t="shared" si="8"/>
        <v>224</v>
      </c>
      <c r="P35" s="30">
        <v>20</v>
      </c>
      <c r="Q35" s="30">
        <v>4</v>
      </c>
      <c r="R35" s="30">
        <v>119</v>
      </c>
      <c r="S35" s="30">
        <f t="shared" si="9"/>
        <v>143</v>
      </c>
    </row>
    <row r="36" spans="1:19" ht="15.75">
      <c r="A36" s="276"/>
      <c r="B36" s="3" t="s">
        <v>120</v>
      </c>
      <c r="C36" s="30">
        <v>0</v>
      </c>
      <c r="D36" s="30">
        <v>1</v>
      </c>
      <c r="E36" s="30">
        <v>26</v>
      </c>
      <c r="F36" s="30">
        <f t="shared" si="5"/>
        <v>27</v>
      </c>
      <c r="G36" s="30">
        <v>1178</v>
      </c>
      <c r="H36" s="30">
        <v>871</v>
      </c>
      <c r="I36" s="30">
        <f t="shared" si="6"/>
        <v>2049</v>
      </c>
      <c r="J36" s="30">
        <v>3823</v>
      </c>
      <c r="K36" s="30">
        <v>2661</v>
      </c>
      <c r="L36" s="30">
        <f t="shared" si="7"/>
        <v>6484</v>
      </c>
      <c r="M36" s="30">
        <v>16</v>
      </c>
      <c r="N36" s="30">
        <v>520</v>
      </c>
      <c r="O36" s="30">
        <f t="shared" si="8"/>
        <v>536</v>
      </c>
      <c r="P36" s="30">
        <v>6</v>
      </c>
      <c r="Q36" s="30">
        <v>6</v>
      </c>
      <c r="R36" s="30">
        <v>270</v>
      </c>
      <c r="S36" s="30">
        <f t="shared" si="9"/>
        <v>282</v>
      </c>
    </row>
    <row r="37" spans="1:19" ht="15.75">
      <c r="A37" s="276"/>
      <c r="B37" s="3" t="s">
        <v>121</v>
      </c>
      <c r="C37" s="30">
        <v>0</v>
      </c>
      <c r="D37" s="30">
        <v>0</v>
      </c>
      <c r="E37" s="30">
        <v>1</v>
      </c>
      <c r="F37" s="30">
        <f t="shared" si="5"/>
        <v>1</v>
      </c>
      <c r="G37" s="30">
        <v>54</v>
      </c>
      <c r="H37" s="30">
        <v>18</v>
      </c>
      <c r="I37" s="30">
        <f t="shared" si="6"/>
        <v>72</v>
      </c>
      <c r="J37" s="30">
        <v>177</v>
      </c>
      <c r="K37" s="30">
        <v>50</v>
      </c>
      <c r="L37" s="30">
        <f t="shared" si="7"/>
        <v>227</v>
      </c>
      <c r="M37" s="30">
        <v>0</v>
      </c>
      <c r="N37" s="30">
        <v>0</v>
      </c>
      <c r="O37" s="30">
        <f t="shared" si="8"/>
        <v>0</v>
      </c>
      <c r="P37" s="30">
        <v>2</v>
      </c>
      <c r="Q37" s="30">
        <v>2</v>
      </c>
      <c r="R37" s="30">
        <v>10</v>
      </c>
      <c r="S37" s="30">
        <f t="shared" si="9"/>
        <v>14</v>
      </c>
    </row>
    <row r="38" spans="1:19" ht="15.75">
      <c r="A38" s="276"/>
      <c r="B38" s="3" t="s">
        <v>122</v>
      </c>
      <c r="C38" s="30">
        <v>0</v>
      </c>
      <c r="D38" s="30">
        <v>0</v>
      </c>
      <c r="E38" s="30">
        <v>23</v>
      </c>
      <c r="F38" s="30">
        <f t="shared" si="5"/>
        <v>23</v>
      </c>
      <c r="G38" s="30">
        <v>441</v>
      </c>
      <c r="H38" s="30">
        <v>351</v>
      </c>
      <c r="I38" s="30">
        <f t="shared" si="6"/>
        <v>792</v>
      </c>
      <c r="J38" s="30">
        <v>1678</v>
      </c>
      <c r="K38" s="30">
        <v>1193</v>
      </c>
      <c r="L38" s="30">
        <f t="shared" si="7"/>
        <v>2871</v>
      </c>
      <c r="M38" s="30">
        <v>15</v>
      </c>
      <c r="N38" s="30">
        <v>267</v>
      </c>
      <c r="O38" s="30">
        <f t="shared" si="8"/>
        <v>282</v>
      </c>
      <c r="P38" s="30">
        <v>0</v>
      </c>
      <c r="Q38" s="30">
        <v>0</v>
      </c>
      <c r="R38" s="30">
        <v>181</v>
      </c>
      <c r="S38" s="30">
        <f t="shared" si="9"/>
        <v>181</v>
      </c>
    </row>
    <row r="39" spans="1:19" ht="15.75">
      <c r="A39" s="276"/>
      <c r="B39" s="3" t="s">
        <v>123</v>
      </c>
      <c r="C39" s="30">
        <v>0</v>
      </c>
      <c r="D39" s="30">
        <v>0</v>
      </c>
      <c r="E39" s="30">
        <v>12</v>
      </c>
      <c r="F39" s="30">
        <f t="shared" si="5"/>
        <v>12</v>
      </c>
      <c r="G39" s="30">
        <v>267</v>
      </c>
      <c r="H39" s="30">
        <v>178</v>
      </c>
      <c r="I39" s="30">
        <f t="shared" si="6"/>
        <v>445</v>
      </c>
      <c r="J39" s="30">
        <v>841</v>
      </c>
      <c r="K39" s="30">
        <v>496</v>
      </c>
      <c r="L39" s="30">
        <f t="shared" si="7"/>
        <v>1337</v>
      </c>
      <c r="M39" s="30">
        <v>4</v>
      </c>
      <c r="N39" s="30">
        <v>8</v>
      </c>
      <c r="O39" s="30">
        <f t="shared" si="8"/>
        <v>12</v>
      </c>
      <c r="P39" s="30">
        <v>0</v>
      </c>
      <c r="Q39" s="30">
        <v>0</v>
      </c>
      <c r="R39" s="30">
        <v>91</v>
      </c>
      <c r="S39" s="30">
        <f t="shared" si="9"/>
        <v>91</v>
      </c>
    </row>
    <row r="40" spans="1:19" ht="15.75">
      <c r="A40" s="276"/>
      <c r="B40" s="3" t="s">
        <v>96</v>
      </c>
      <c r="C40" s="30">
        <v>2</v>
      </c>
      <c r="D40" s="30">
        <v>2</v>
      </c>
      <c r="E40" s="30">
        <v>10</v>
      </c>
      <c r="F40" s="30">
        <f t="shared" si="5"/>
        <v>14</v>
      </c>
      <c r="G40" s="30">
        <v>431</v>
      </c>
      <c r="H40" s="30">
        <v>280</v>
      </c>
      <c r="I40" s="30">
        <f t="shared" si="6"/>
        <v>711</v>
      </c>
      <c r="J40" s="30">
        <v>1595</v>
      </c>
      <c r="K40" s="30">
        <v>1105</v>
      </c>
      <c r="L40" s="30">
        <f t="shared" si="7"/>
        <v>2700</v>
      </c>
      <c r="M40" s="30">
        <v>22</v>
      </c>
      <c r="N40" s="30">
        <v>197</v>
      </c>
      <c r="O40" s="30">
        <f t="shared" si="8"/>
        <v>219</v>
      </c>
      <c r="P40" s="30">
        <v>16</v>
      </c>
      <c r="Q40" s="30">
        <v>16</v>
      </c>
      <c r="R40" s="30">
        <v>94</v>
      </c>
      <c r="S40" s="30">
        <f t="shared" si="9"/>
        <v>126</v>
      </c>
    </row>
    <row r="41" spans="1:19" ht="15.75">
      <c r="A41" s="276" t="s">
        <v>52</v>
      </c>
      <c r="B41" s="276"/>
      <c r="C41" s="30">
        <v>0</v>
      </c>
      <c r="D41" s="30">
        <v>0</v>
      </c>
      <c r="E41" s="30">
        <v>4</v>
      </c>
      <c r="F41" s="30">
        <f t="shared" si="5"/>
        <v>4</v>
      </c>
      <c r="G41" s="30">
        <v>107</v>
      </c>
      <c r="H41" s="30">
        <v>69</v>
      </c>
      <c r="I41" s="30">
        <f t="shared" si="6"/>
        <v>176</v>
      </c>
      <c r="J41" s="30">
        <v>446</v>
      </c>
      <c r="K41" s="30">
        <v>266</v>
      </c>
      <c r="L41" s="30">
        <f t="shared" si="7"/>
        <v>712</v>
      </c>
      <c r="M41" s="30">
        <v>20</v>
      </c>
      <c r="N41" s="30">
        <v>38</v>
      </c>
      <c r="O41" s="30">
        <f t="shared" si="8"/>
        <v>58</v>
      </c>
      <c r="P41" s="30">
        <v>0</v>
      </c>
      <c r="Q41" s="30">
        <v>0</v>
      </c>
      <c r="R41" s="30">
        <v>26</v>
      </c>
      <c r="S41" s="30">
        <f t="shared" si="9"/>
        <v>26</v>
      </c>
    </row>
    <row r="42" spans="1:19" ht="15.75">
      <c r="A42" s="276" t="s">
        <v>53</v>
      </c>
      <c r="B42" s="276"/>
      <c r="C42" s="30">
        <v>1</v>
      </c>
      <c r="D42" s="30">
        <v>1</v>
      </c>
      <c r="E42" s="30">
        <v>4</v>
      </c>
      <c r="F42" s="30">
        <f t="shared" si="5"/>
        <v>6</v>
      </c>
      <c r="G42" s="30">
        <v>321</v>
      </c>
      <c r="H42" s="30">
        <v>132</v>
      </c>
      <c r="I42" s="30">
        <f t="shared" si="6"/>
        <v>453</v>
      </c>
      <c r="J42" s="30">
        <v>929</v>
      </c>
      <c r="K42" s="30">
        <v>377</v>
      </c>
      <c r="L42" s="30">
        <f t="shared" si="7"/>
        <v>1306</v>
      </c>
      <c r="M42" s="30">
        <v>21</v>
      </c>
      <c r="N42" s="30">
        <v>93</v>
      </c>
      <c r="O42" s="30">
        <f t="shared" si="8"/>
        <v>114</v>
      </c>
      <c r="P42" s="30">
        <v>10</v>
      </c>
      <c r="Q42" s="30">
        <v>6</v>
      </c>
      <c r="R42" s="30">
        <v>41</v>
      </c>
      <c r="S42" s="30">
        <f t="shared" si="9"/>
        <v>57</v>
      </c>
    </row>
    <row r="43" spans="1:19" ht="15.75">
      <c r="A43" s="276" t="s">
        <v>54</v>
      </c>
      <c r="B43" s="276"/>
      <c r="C43" s="30">
        <v>5</v>
      </c>
      <c r="D43" s="30">
        <v>3</v>
      </c>
      <c r="E43" s="30">
        <v>9</v>
      </c>
      <c r="F43" s="30">
        <f t="shared" si="5"/>
        <v>17</v>
      </c>
      <c r="G43" s="30">
        <v>524</v>
      </c>
      <c r="H43" s="30">
        <v>316</v>
      </c>
      <c r="I43" s="30">
        <f t="shared" si="6"/>
        <v>840</v>
      </c>
      <c r="J43" s="30">
        <v>2094</v>
      </c>
      <c r="K43" s="30">
        <v>920</v>
      </c>
      <c r="L43" s="30">
        <f t="shared" si="7"/>
        <v>3014</v>
      </c>
      <c r="M43" s="30">
        <v>52</v>
      </c>
      <c r="N43" s="30">
        <v>204</v>
      </c>
      <c r="O43" s="30">
        <f t="shared" si="8"/>
        <v>256</v>
      </c>
      <c r="P43" s="30">
        <v>60</v>
      </c>
      <c r="Q43" s="30">
        <v>36</v>
      </c>
      <c r="R43" s="30">
        <v>38</v>
      </c>
      <c r="S43" s="30">
        <f t="shared" si="9"/>
        <v>134</v>
      </c>
    </row>
    <row r="44" spans="1:19" ht="15.75">
      <c r="A44" s="276" t="s">
        <v>55</v>
      </c>
      <c r="B44" s="276"/>
      <c r="C44" s="30">
        <v>6</v>
      </c>
      <c r="D44" s="30">
        <v>5</v>
      </c>
      <c r="E44" s="30">
        <v>3</v>
      </c>
      <c r="F44" s="30">
        <f t="shared" si="5"/>
        <v>14</v>
      </c>
      <c r="G44" s="30">
        <v>904</v>
      </c>
      <c r="H44" s="30">
        <v>364</v>
      </c>
      <c r="I44" s="30">
        <f t="shared" si="6"/>
        <v>1268</v>
      </c>
      <c r="J44" s="30">
        <v>2595</v>
      </c>
      <c r="K44" s="30">
        <v>1202</v>
      </c>
      <c r="L44" s="30">
        <f t="shared" si="7"/>
        <v>3797</v>
      </c>
      <c r="M44" s="30">
        <v>37</v>
      </c>
      <c r="N44" s="30">
        <v>203</v>
      </c>
      <c r="O44" s="30">
        <f t="shared" si="8"/>
        <v>240</v>
      </c>
      <c r="P44" s="30">
        <v>95</v>
      </c>
      <c r="Q44" s="30">
        <v>50</v>
      </c>
      <c r="R44" s="30">
        <v>0</v>
      </c>
      <c r="S44" s="30">
        <f t="shared" si="9"/>
        <v>145</v>
      </c>
    </row>
    <row r="45" spans="1:19" ht="15.75">
      <c r="A45" s="276" t="s">
        <v>56</v>
      </c>
      <c r="B45" s="276"/>
      <c r="C45" s="30">
        <v>2</v>
      </c>
      <c r="D45" s="30">
        <v>1</v>
      </c>
      <c r="E45" s="30">
        <v>12</v>
      </c>
      <c r="F45" s="30">
        <f t="shared" si="5"/>
        <v>15</v>
      </c>
      <c r="G45" s="30">
        <v>394</v>
      </c>
      <c r="H45" s="30">
        <v>216</v>
      </c>
      <c r="I45" s="30">
        <f t="shared" si="6"/>
        <v>610</v>
      </c>
      <c r="J45" s="30">
        <v>1252</v>
      </c>
      <c r="K45" s="30">
        <v>613</v>
      </c>
      <c r="L45" s="30">
        <f t="shared" si="7"/>
        <v>1865</v>
      </c>
      <c r="M45" s="30">
        <v>70</v>
      </c>
      <c r="N45" s="30">
        <v>110</v>
      </c>
      <c r="O45" s="30">
        <f t="shared" si="8"/>
        <v>180</v>
      </c>
      <c r="P45" s="30">
        <v>21</v>
      </c>
      <c r="Q45" s="30">
        <v>24</v>
      </c>
      <c r="R45" s="30">
        <v>64</v>
      </c>
      <c r="S45" s="30">
        <f t="shared" si="9"/>
        <v>109</v>
      </c>
    </row>
    <row r="46" spans="1:19" ht="15.75">
      <c r="A46" s="276" t="s">
        <v>57</v>
      </c>
      <c r="B46" s="276"/>
      <c r="C46" s="30">
        <v>0</v>
      </c>
      <c r="D46" s="30">
        <v>0</v>
      </c>
      <c r="E46" s="30">
        <v>2</v>
      </c>
      <c r="F46" s="30">
        <f t="shared" si="5"/>
        <v>2</v>
      </c>
      <c r="G46" s="30">
        <v>185</v>
      </c>
      <c r="H46" s="30">
        <v>64</v>
      </c>
      <c r="I46" s="30">
        <f t="shared" si="6"/>
        <v>249</v>
      </c>
      <c r="J46" s="30">
        <v>560</v>
      </c>
      <c r="K46" s="30">
        <v>188</v>
      </c>
      <c r="L46" s="30">
        <f t="shared" si="7"/>
        <v>748</v>
      </c>
      <c r="M46" s="30">
        <v>0</v>
      </c>
      <c r="N46" s="30">
        <v>0</v>
      </c>
      <c r="O46" s="30">
        <f t="shared" si="8"/>
        <v>0</v>
      </c>
      <c r="P46" s="30">
        <v>2</v>
      </c>
      <c r="Q46" s="30">
        <v>0</v>
      </c>
      <c r="R46" s="30">
        <v>29</v>
      </c>
      <c r="S46" s="30">
        <f t="shared" si="9"/>
        <v>31</v>
      </c>
    </row>
    <row r="47" spans="1:19" ht="15.75">
      <c r="A47" s="276" t="s">
        <v>58</v>
      </c>
      <c r="B47" s="276"/>
      <c r="C47" s="30">
        <v>2</v>
      </c>
      <c r="D47" s="30">
        <v>1</v>
      </c>
      <c r="E47" s="30">
        <v>4</v>
      </c>
      <c r="F47" s="30">
        <f t="shared" si="5"/>
        <v>7</v>
      </c>
      <c r="G47" s="30">
        <v>239</v>
      </c>
      <c r="H47" s="30">
        <v>80</v>
      </c>
      <c r="I47" s="30">
        <f t="shared" si="6"/>
        <v>319</v>
      </c>
      <c r="J47" s="30">
        <v>695</v>
      </c>
      <c r="K47" s="30">
        <v>235</v>
      </c>
      <c r="L47" s="30">
        <f t="shared" si="7"/>
        <v>930</v>
      </c>
      <c r="M47" s="30">
        <v>28</v>
      </c>
      <c r="N47" s="30">
        <v>68</v>
      </c>
      <c r="O47" s="30">
        <f t="shared" si="8"/>
        <v>96</v>
      </c>
      <c r="P47" s="30">
        <v>19</v>
      </c>
      <c r="Q47" s="30">
        <v>10</v>
      </c>
      <c r="R47" s="30">
        <v>22</v>
      </c>
      <c r="S47" s="30">
        <f t="shared" si="9"/>
        <v>51</v>
      </c>
    </row>
    <row r="48" spans="1:19" ht="15.75">
      <c r="A48" s="276" t="s">
        <v>59</v>
      </c>
      <c r="B48" s="276"/>
      <c r="C48" s="30">
        <v>3</v>
      </c>
      <c r="D48" s="30">
        <v>3</v>
      </c>
      <c r="E48" s="30">
        <v>20</v>
      </c>
      <c r="F48" s="30">
        <f t="shared" si="5"/>
        <v>26</v>
      </c>
      <c r="G48" s="30">
        <v>762</v>
      </c>
      <c r="H48" s="30">
        <v>322</v>
      </c>
      <c r="I48" s="30">
        <f t="shared" si="6"/>
        <v>1084</v>
      </c>
      <c r="J48" s="30">
        <v>2822</v>
      </c>
      <c r="K48" s="30">
        <v>961</v>
      </c>
      <c r="L48" s="30">
        <f t="shared" si="7"/>
        <v>3783</v>
      </c>
      <c r="M48" s="30">
        <v>124</v>
      </c>
      <c r="N48" s="30">
        <v>128</v>
      </c>
      <c r="O48" s="30">
        <f t="shared" si="8"/>
        <v>252</v>
      </c>
      <c r="P48" s="30">
        <v>47</v>
      </c>
      <c r="Q48" s="30">
        <v>22</v>
      </c>
      <c r="R48" s="30">
        <v>130</v>
      </c>
      <c r="S48" s="30">
        <f t="shared" si="9"/>
        <v>199</v>
      </c>
    </row>
    <row r="49" spans="1:19" ht="15.75">
      <c r="A49" s="276" t="s">
        <v>60</v>
      </c>
      <c r="B49" s="276"/>
      <c r="C49" s="30">
        <v>1</v>
      </c>
      <c r="D49" s="30">
        <v>1</v>
      </c>
      <c r="E49" s="30">
        <v>2</v>
      </c>
      <c r="F49" s="30">
        <f t="shared" si="5"/>
        <v>4</v>
      </c>
      <c r="G49" s="30">
        <v>233</v>
      </c>
      <c r="H49" s="30">
        <v>86</v>
      </c>
      <c r="I49" s="30">
        <f t="shared" si="6"/>
        <v>319</v>
      </c>
      <c r="J49" s="30">
        <v>738</v>
      </c>
      <c r="K49" s="30">
        <v>272</v>
      </c>
      <c r="L49" s="30">
        <f t="shared" si="7"/>
        <v>1010</v>
      </c>
      <c r="M49" s="30">
        <v>3</v>
      </c>
      <c r="N49" s="30">
        <v>1</v>
      </c>
      <c r="O49" s="30">
        <f t="shared" si="8"/>
        <v>4</v>
      </c>
      <c r="P49" s="30">
        <v>31</v>
      </c>
      <c r="Q49" s="30">
        <v>13</v>
      </c>
      <c r="R49" s="30">
        <v>7</v>
      </c>
      <c r="S49" s="30">
        <f t="shared" si="9"/>
        <v>51</v>
      </c>
    </row>
    <row r="50" spans="1:19" ht="15.75">
      <c r="A50" s="276" t="s">
        <v>61</v>
      </c>
      <c r="B50" s="276"/>
      <c r="C50" s="30">
        <v>0</v>
      </c>
      <c r="D50" s="30">
        <v>0</v>
      </c>
      <c r="E50" s="30">
        <v>91</v>
      </c>
      <c r="F50" s="30">
        <f t="shared" si="5"/>
        <v>91</v>
      </c>
      <c r="G50" s="30">
        <v>4167</v>
      </c>
      <c r="H50" s="30">
        <v>1786</v>
      </c>
      <c r="I50" s="30">
        <f t="shared" si="6"/>
        <v>5953</v>
      </c>
      <c r="J50" s="30">
        <v>15725</v>
      </c>
      <c r="K50" s="30">
        <v>6340</v>
      </c>
      <c r="L50" s="30">
        <f t="shared" si="7"/>
        <v>22065</v>
      </c>
      <c r="M50" s="30">
        <v>215</v>
      </c>
      <c r="N50" s="30">
        <v>1098</v>
      </c>
      <c r="O50" s="30">
        <f t="shared" si="8"/>
        <v>1313</v>
      </c>
      <c r="P50" s="30">
        <v>136</v>
      </c>
      <c r="Q50" s="30">
        <v>62</v>
      </c>
      <c r="R50" s="30">
        <v>701</v>
      </c>
      <c r="S50" s="30">
        <f t="shared" si="9"/>
        <v>899</v>
      </c>
    </row>
    <row r="51" spans="1:19" ht="15.75">
      <c r="A51" s="277" t="s">
        <v>25</v>
      </c>
      <c r="B51" s="277"/>
      <c r="C51" s="24">
        <f aca="true" t="shared" si="10" ref="C51:R51">SUM(C31:C50)</f>
        <v>24</v>
      </c>
      <c r="D51" s="24">
        <f t="shared" si="10"/>
        <v>18</v>
      </c>
      <c r="E51" s="24">
        <f t="shared" si="10"/>
        <v>284</v>
      </c>
      <c r="F51" s="24">
        <f t="shared" si="10"/>
        <v>326</v>
      </c>
      <c r="G51" s="24">
        <f t="shared" si="10"/>
        <v>12085</v>
      </c>
      <c r="H51" s="24">
        <f t="shared" si="10"/>
        <v>6127</v>
      </c>
      <c r="I51" s="24">
        <f t="shared" si="10"/>
        <v>18212</v>
      </c>
      <c r="J51" s="24">
        <f t="shared" si="10"/>
        <v>42479</v>
      </c>
      <c r="K51" s="24">
        <f t="shared" si="10"/>
        <v>19995</v>
      </c>
      <c r="L51" s="24">
        <f t="shared" si="10"/>
        <v>62474</v>
      </c>
      <c r="M51" s="24">
        <f t="shared" si="10"/>
        <v>811</v>
      </c>
      <c r="N51" s="24">
        <f t="shared" si="10"/>
        <v>3686</v>
      </c>
      <c r="O51" s="24">
        <f t="shared" si="10"/>
        <v>4497</v>
      </c>
      <c r="P51" s="24">
        <f t="shared" si="10"/>
        <v>487</v>
      </c>
      <c r="Q51" s="24">
        <f t="shared" si="10"/>
        <v>256</v>
      </c>
      <c r="R51" s="24">
        <f t="shared" si="10"/>
        <v>2193</v>
      </c>
      <c r="S51" s="30">
        <f t="shared" si="9"/>
        <v>2936</v>
      </c>
    </row>
    <row r="52" spans="1:19" ht="15.75">
      <c r="A52" s="33"/>
      <c r="B52" s="33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/>
    </row>
    <row r="53" spans="1:19" ht="15.75">
      <c r="A53" s="33"/>
      <c r="B53" s="33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</row>
    <row r="54" spans="1:19" ht="15.75">
      <c r="A54" s="33"/>
      <c r="B54" s="33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</row>
    <row r="55" spans="1:19" ht="15.75">
      <c r="A55" s="33"/>
      <c r="B55" s="33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</row>
    <row r="56" spans="1:19" ht="15.75">
      <c r="A56" s="33"/>
      <c r="B56" s="33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</row>
    <row r="57" spans="1:19" ht="15.75">
      <c r="A57" s="33"/>
      <c r="B57" s="33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</row>
    <row r="58" spans="1:19" ht="15.75">
      <c r="A58" s="33"/>
      <c r="B58" s="3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</row>
    <row r="59" spans="1:19" ht="15.75">
      <c r="A59" s="33"/>
      <c r="B59" s="33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</row>
    <row r="60" spans="1:19" ht="15.75">
      <c r="A60" s="33"/>
      <c r="B60" s="33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4" spans="1:17" ht="30.75">
      <c r="A64" s="282" t="s">
        <v>131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</row>
    <row r="65" spans="1:17" ht="12.75">
      <c r="A65" s="282" t="s">
        <v>0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</row>
    <row r="66" spans="1:17" ht="12.75">
      <c r="A66" s="282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</row>
    <row r="67" spans="1:17" ht="12.75">
      <c r="A67" s="277" t="s">
        <v>29</v>
      </c>
      <c r="B67" s="277"/>
      <c r="C67" s="280" t="s">
        <v>30</v>
      </c>
      <c r="D67" s="277"/>
      <c r="E67" s="280" t="s">
        <v>31</v>
      </c>
      <c r="F67" s="277"/>
      <c r="G67" s="280" t="s">
        <v>32</v>
      </c>
      <c r="H67" s="277"/>
      <c r="I67" s="280" t="s">
        <v>62</v>
      </c>
      <c r="J67" s="277"/>
      <c r="K67" s="280" t="s">
        <v>33</v>
      </c>
      <c r="L67" s="280"/>
      <c r="M67" s="280" t="s">
        <v>63</v>
      </c>
      <c r="N67" s="277"/>
      <c r="O67" s="280" t="s">
        <v>25</v>
      </c>
      <c r="P67" s="280"/>
      <c r="Q67" s="280"/>
    </row>
    <row r="68" spans="1:17" ht="12.75">
      <c r="A68" s="277"/>
      <c r="B68" s="277"/>
      <c r="C68" s="277"/>
      <c r="D68" s="277"/>
      <c r="E68" s="277"/>
      <c r="F68" s="277"/>
      <c r="G68" s="277"/>
      <c r="H68" s="277"/>
      <c r="I68" s="277"/>
      <c r="J68" s="277"/>
      <c r="K68" s="280"/>
      <c r="L68" s="280"/>
      <c r="M68" s="277"/>
      <c r="N68" s="277"/>
      <c r="O68" s="280"/>
      <c r="P68" s="280"/>
      <c r="Q68" s="280"/>
    </row>
    <row r="69" spans="1:17" ht="15.75">
      <c r="A69" s="277"/>
      <c r="B69" s="277"/>
      <c r="C69" s="19" t="s">
        <v>26</v>
      </c>
      <c r="D69" s="18" t="s">
        <v>27</v>
      </c>
      <c r="E69" s="19" t="s">
        <v>26</v>
      </c>
      <c r="F69" s="18" t="s">
        <v>27</v>
      </c>
      <c r="G69" s="19" t="s">
        <v>26</v>
      </c>
      <c r="H69" s="18" t="s">
        <v>27</v>
      </c>
      <c r="I69" s="19" t="s">
        <v>26</v>
      </c>
      <c r="J69" s="18" t="s">
        <v>27</v>
      </c>
      <c r="K69" s="19" t="s">
        <v>26</v>
      </c>
      <c r="L69" s="18" t="s">
        <v>27</v>
      </c>
      <c r="M69" s="19" t="s">
        <v>26</v>
      </c>
      <c r="N69" s="18" t="s">
        <v>27</v>
      </c>
      <c r="O69" s="19" t="s">
        <v>26</v>
      </c>
      <c r="P69" s="18" t="s">
        <v>27</v>
      </c>
      <c r="Q69" s="18" t="s">
        <v>25</v>
      </c>
    </row>
    <row r="70" spans="1:17" ht="15.75">
      <c r="A70" s="276" t="s">
        <v>41</v>
      </c>
      <c r="B70" s="304"/>
      <c r="C70" s="13">
        <f aca="true" t="shared" si="11" ref="C70:N70">C96+C125</f>
        <v>5194</v>
      </c>
      <c r="D70" s="13">
        <f t="shared" si="11"/>
        <v>4393</v>
      </c>
      <c r="E70" s="13">
        <f t="shared" si="11"/>
        <v>41209</v>
      </c>
      <c r="F70" s="13">
        <f t="shared" si="11"/>
        <v>38469</v>
      </c>
      <c r="G70" s="13">
        <f t="shared" si="11"/>
        <v>11218</v>
      </c>
      <c r="H70" s="13">
        <f t="shared" si="11"/>
        <v>10259</v>
      </c>
      <c r="I70" s="13">
        <f t="shared" si="11"/>
        <v>3167</v>
      </c>
      <c r="J70" s="13">
        <f t="shared" si="11"/>
        <v>2828</v>
      </c>
      <c r="K70" s="13">
        <f t="shared" si="11"/>
        <v>847</v>
      </c>
      <c r="L70" s="13">
        <f t="shared" si="11"/>
        <v>762</v>
      </c>
      <c r="M70" s="13">
        <f t="shared" si="11"/>
        <v>195</v>
      </c>
      <c r="N70" s="13">
        <f t="shared" si="11"/>
        <v>139</v>
      </c>
      <c r="O70" s="13">
        <f>SUM(C70,M70,K70,I70,G70,E70)</f>
        <v>61830</v>
      </c>
      <c r="P70" s="13">
        <f>SUM(D70,N70,L70,J70,H70,F70)</f>
        <v>56850</v>
      </c>
      <c r="Q70" s="13">
        <f>SUM(O70:P70)</f>
        <v>118680</v>
      </c>
    </row>
    <row r="71" spans="1:17" ht="15.75">
      <c r="A71" s="276" t="s">
        <v>42</v>
      </c>
      <c r="B71" s="304"/>
      <c r="C71" s="13">
        <f aca="true" t="shared" si="12" ref="C71:N89">C97+C126</f>
        <v>2597</v>
      </c>
      <c r="D71" s="13">
        <f t="shared" si="12"/>
        <v>2297</v>
      </c>
      <c r="E71" s="13">
        <f t="shared" si="12"/>
        <v>20612</v>
      </c>
      <c r="F71" s="13">
        <f t="shared" si="12"/>
        <v>18660</v>
      </c>
      <c r="G71" s="13">
        <f t="shared" si="12"/>
        <v>4770</v>
      </c>
      <c r="H71" s="13">
        <f t="shared" si="12"/>
        <v>5338</v>
      </c>
      <c r="I71" s="13">
        <f t="shared" si="12"/>
        <v>1699</v>
      </c>
      <c r="J71" s="13">
        <f t="shared" si="12"/>
        <v>1925</v>
      </c>
      <c r="K71" s="13">
        <f t="shared" si="12"/>
        <v>644</v>
      </c>
      <c r="L71" s="13">
        <f t="shared" si="12"/>
        <v>626</v>
      </c>
      <c r="M71" s="13">
        <f t="shared" si="12"/>
        <v>281</v>
      </c>
      <c r="N71" s="13">
        <f t="shared" si="12"/>
        <v>356</v>
      </c>
      <c r="O71" s="13">
        <f aca="true" t="shared" si="13" ref="O71:P90">SUM(C71,M71,K71,I71,G71,E71)</f>
        <v>30603</v>
      </c>
      <c r="P71" s="13">
        <f t="shared" si="13"/>
        <v>29202</v>
      </c>
      <c r="Q71" s="13">
        <f aca="true" t="shared" si="14" ref="Q71:Q90">SUM(O71:P71)</f>
        <v>59805</v>
      </c>
    </row>
    <row r="72" spans="1:17" ht="15.75">
      <c r="A72" s="276" t="s">
        <v>43</v>
      </c>
      <c r="B72" s="304"/>
      <c r="C72" s="13">
        <f t="shared" si="12"/>
        <v>2270</v>
      </c>
      <c r="D72" s="13">
        <f t="shared" si="12"/>
        <v>1962</v>
      </c>
      <c r="E72" s="13">
        <f t="shared" si="12"/>
        <v>16052</v>
      </c>
      <c r="F72" s="13">
        <f t="shared" si="12"/>
        <v>14760</v>
      </c>
      <c r="G72" s="13">
        <f t="shared" si="12"/>
        <v>2751</v>
      </c>
      <c r="H72" s="13">
        <f t="shared" si="12"/>
        <v>2537</v>
      </c>
      <c r="I72" s="13">
        <f t="shared" si="12"/>
        <v>605</v>
      </c>
      <c r="J72" s="13">
        <f t="shared" si="12"/>
        <v>587</v>
      </c>
      <c r="K72" s="13">
        <f t="shared" si="12"/>
        <v>148</v>
      </c>
      <c r="L72" s="13">
        <f t="shared" si="12"/>
        <v>102</v>
      </c>
      <c r="M72" s="13">
        <f t="shared" si="12"/>
        <v>58</v>
      </c>
      <c r="N72" s="13">
        <f t="shared" si="12"/>
        <v>30</v>
      </c>
      <c r="O72" s="13">
        <f t="shared" si="13"/>
        <v>21884</v>
      </c>
      <c r="P72" s="13">
        <f t="shared" si="13"/>
        <v>19978</v>
      </c>
      <c r="Q72" s="13">
        <f t="shared" si="14"/>
        <v>41862</v>
      </c>
    </row>
    <row r="73" spans="1:17" ht="15.75">
      <c r="A73" s="276" t="s">
        <v>44</v>
      </c>
      <c r="B73" s="304"/>
      <c r="C73" s="13">
        <f t="shared" si="12"/>
        <v>2426</v>
      </c>
      <c r="D73" s="13">
        <f t="shared" si="12"/>
        <v>2209</v>
      </c>
      <c r="E73" s="13">
        <f t="shared" si="12"/>
        <v>19181</v>
      </c>
      <c r="F73" s="13">
        <f t="shared" si="12"/>
        <v>17773</v>
      </c>
      <c r="G73" s="13">
        <f t="shared" si="12"/>
        <v>3581</v>
      </c>
      <c r="H73" s="13">
        <f t="shared" si="12"/>
        <v>2887</v>
      </c>
      <c r="I73" s="13">
        <f t="shared" si="12"/>
        <v>747</v>
      </c>
      <c r="J73" s="13">
        <f t="shared" si="12"/>
        <v>519</v>
      </c>
      <c r="K73" s="13">
        <f t="shared" si="12"/>
        <v>170</v>
      </c>
      <c r="L73" s="13">
        <f t="shared" si="12"/>
        <v>130</v>
      </c>
      <c r="M73" s="13">
        <f t="shared" si="12"/>
        <v>65</v>
      </c>
      <c r="N73" s="13">
        <f t="shared" si="12"/>
        <v>36</v>
      </c>
      <c r="O73" s="13">
        <f t="shared" si="13"/>
        <v>26170</v>
      </c>
      <c r="P73" s="13">
        <f t="shared" si="13"/>
        <v>23554</v>
      </c>
      <c r="Q73" s="13">
        <f t="shared" si="14"/>
        <v>49724</v>
      </c>
    </row>
    <row r="74" spans="1:17" ht="15.75">
      <c r="A74" s="276" t="s">
        <v>45</v>
      </c>
      <c r="B74" s="6" t="s">
        <v>119</v>
      </c>
      <c r="C74" s="13">
        <f t="shared" si="12"/>
        <v>1526</v>
      </c>
      <c r="D74" s="13">
        <f t="shared" si="12"/>
        <v>1458</v>
      </c>
      <c r="E74" s="13">
        <f t="shared" si="12"/>
        <v>15631</v>
      </c>
      <c r="F74" s="13">
        <f t="shared" si="12"/>
        <v>14811</v>
      </c>
      <c r="G74" s="13">
        <f t="shared" si="12"/>
        <v>2362</v>
      </c>
      <c r="H74" s="13">
        <f t="shared" si="12"/>
        <v>2185</v>
      </c>
      <c r="I74" s="13">
        <f t="shared" si="12"/>
        <v>692</v>
      </c>
      <c r="J74" s="13">
        <f t="shared" si="12"/>
        <v>551</v>
      </c>
      <c r="K74" s="13">
        <f t="shared" si="12"/>
        <v>197</v>
      </c>
      <c r="L74" s="13">
        <f t="shared" si="12"/>
        <v>140</v>
      </c>
      <c r="M74" s="13">
        <f t="shared" si="12"/>
        <v>64</v>
      </c>
      <c r="N74" s="13">
        <f t="shared" si="12"/>
        <v>28</v>
      </c>
      <c r="O74" s="13">
        <f t="shared" si="13"/>
        <v>20472</v>
      </c>
      <c r="P74" s="13">
        <f t="shared" si="13"/>
        <v>19173</v>
      </c>
      <c r="Q74" s="13">
        <f t="shared" si="14"/>
        <v>39645</v>
      </c>
    </row>
    <row r="75" spans="1:17" ht="15.75">
      <c r="A75" s="276"/>
      <c r="B75" s="6" t="s">
        <v>120</v>
      </c>
      <c r="C75" s="13">
        <f t="shared" si="12"/>
        <v>2507</v>
      </c>
      <c r="D75" s="13">
        <f t="shared" si="12"/>
        <v>2413</v>
      </c>
      <c r="E75" s="13">
        <f t="shared" si="12"/>
        <v>28907</v>
      </c>
      <c r="F75" s="13">
        <f t="shared" si="12"/>
        <v>26623</v>
      </c>
      <c r="G75" s="13">
        <f t="shared" si="12"/>
        <v>5993</v>
      </c>
      <c r="H75" s="13">
        <f t="shared" si="12"/>
        <v>5395</v>
      </c>
      <c r="I75" s="13">
        <f t="shared" si="12"/>
        <v>1767</v>
      </c>
      <c r="J75" s="13">
        <f t="shared" si="12"/>
        <v>1695</v>
      </c>
      <c r="K75" s="13">
        <f t="shared" si="12"/>
        <v>630</v>
      </c>
      <c r="L75" s="13">
        <f t="shared" si="12"/>
        <v>639</v>
      </c>
      <c r="M75" s="13">
        <f t="shared" si="12"/>
        <v>223</v>
      </c>
      <c r="N75" s="13">
        <f t="shared" si="12"/>
        <v>257</v>
      </c>
      <c r="O75" s="13">
        <f t="shared" si="13"/>
        <v>40027</v>
      </c>
      <c r="P75" s="13">
        <f t="shared" si="13"/>
        <v>37022</v>
      </c>
      <c r="Q75" s="13">
        <f t="shared" si="14"/>
        <v>77049</v>
      </c>
    </row>
    <row r="76" spans="1:17" ht="15.75">
      <c r="A76" s="276"/>
      <c r="B76" s="6" t="s">
        <v>121</v>
      </c>
      <c r="C76" s="13">
        <f t="shared" si="12"/>
        <v>1535</v>
      </c>
      <c r="D76" s="13">
        <f t="shared" si="12"/>
        <v>1529</v>
      </c>
      <c r="E76" s="13">
        <f t="shared" si="12"/>
        <v>14815</v>
      </c>
      <c r="F76" s="13">
        <f t="shared" si="12"/>
        <v>13148</v>
      </c>
      <c r="G76" s="13">
        <f t="shared" si="12"/>
        <v>2515</v>
      </c>
      <c r="H76" s="13">
        <f t="shared" si="12"/>
        <v>2734</v>
      </c>
      <c r="I76" s="13">
        <f t="shared" si="12"/>
        <v>547</v>
      </c>
      <c r="J76" s="13">
        <f t="shared" si="12"/>
        <v>771</v>
      </c>
      <c r="K76" s="13">
        <f t="shared" si="12"/>
        <v>183</v>
      </c>
      <c r="L76" s="13">
        <f t="shared" si="12"/>
        <v>230</v>
      </c>
      <c r="M76" s="13">
        <f t="shared" si="12"/>
        <v>28</v>
      </c>
      <c r="N76" s="13">
        <f t="shared" si="12"/>
        <v>37</v>
      </c>
      <c r="O76" s="13">
        <f t="shared" si="13"/>
        <v>19623</v>
      </c>
      <c r="P76" s="13">
        <f t="shared" si="13"/>
        <v>18449</v>
      </c>
      <c r="Q76" s="13">
        <f t="shared" si="14"/>
        <v>38072</v>
      </c>
    </row>
    <row r="77" spans="1:17" ht="15.75">
      <c r="A77" s="276"/>
      <c r="B77" s="6" t="s">
        <v>94</v>
      </c>
      <c r="C77" s="13">
        <f t="shared" si="12"/>
        <v>897</v>
      </c>
      <c r="D77" s="13">
        <f t="shared" si="12"/>
        <v>744</v>
      </c>
      <c r="E77" s="13">
        <f t="shared" si="12"/>
        <v>9122</v>
      </c>
      <c r="F77" s="13">
        <f t="shared" si="12"/>
        <v>8704</v>
      </c>
      <c r="G77" s="13">
        <f t="shared" si="12"/>
        <v>1684</v>
      </c>
      <c r="H77" s="13">
        <f t="shared" si="12"/>
        <v>1453</v>
      </c>
      <c r="I77" s="13">
        <f t="shared" si="12"/>
        <v>416</v>
      </c>
      <c r="J77" s="13">
        <f t="shared" si="12"/>
        <v>371</v>
      </c>
      <c r="K77" s="13">
        <f t="shared" si="12"/>
        <v>120</v>
      </c>
      <c r="L77" s="13">
        <f t="shared" si="12"/>
        <v>100</v>
      </c>
      <c r="M77" s="13">
        <f t="shared" si="12"/>
        <v>26</v>
      </c>
      <c r="N77" s="13">
        <f t="shared" si="12"/>
        <v>34</v>
      </c>
      <c r="O77" s="13">
        <f t="shared" si="13"/>
        <v>12265</v>
      </c>
      <c r="P77" s="13">
        <f t="shared" si="13"/>
        <v>11406</v>
      </c>
      <c r="Q77" s="13">
        <f t="shared" si="14"/>
        <v>23671</v>
      </c>
    </row>
    <row r="78" spans="1:17" ht="15.75">
      <c r="A78" s="276"/>
      <c r="B78" s="6" t="s">
        <v>95</v>
      </c>
      <c r="C78" s="13">
        <f t="shared" si="12"/>
        <v>1747</v>
      </c>
      <c r="D78" s="13">
        <f t="shared" si="12"/>
        <v>1734</v>
      </c>
      <c r="E78" s="13">
        <f t="shared" si="12"/>
        <v>18195</v>
      </c>
      <c r="F78" s="13">
        <f t="shared" si="12"/>
        <v>16992</v>
      </c>
      <c r="G78" s="13">
        <f t="shared" si="12"/>
        <v>2606</v>
      </c>
      <c r="H78" s="13">
        <f t="shared" si="12"/>
        <v>2344</v>
      </c>
      <c r="I78" s="13">
        <f t="shared" si="12"/>
        <v>732</v>
      </c>
      <c r="J78" s="13">
        <f t="shared" si="12"/>
        <v>473</v>
      </c>
      <c r="K78" s="13">
        <f t="shared" si="12"/>
        <v>213</v>
      </c>
      <c r="L78" s="13">
        <f t="shared" si="12"/>
        <v>135</v>
      </c>
      <c r="M78" s="13">
        <f t="shared" si="12"/>
        <v>69</v>
      </c>
      <c r="N78" s="13">
        <f t="shared" si="12"/>
        <v>65</v>
      </c>
      <c r="O78" s="13">
        <f t="shared" si="13"/>
        <v>23562</v>
      </c>
      <c r="P78" s="13">
        <f t="shared" si="13"/>
        <v>21743</v>
      </c>
      <c r="Q78" s="13">
        <f t="shared" si="14"/>
        <v>45305</v>
      </c>
    </row>
    <row r="79" spans="1:17" ht="15.75">
      <c r="A79" s="276"/>
      <c r="B79" s="6" t="s">
        <v>96</v>
      </c>
      <c r="C79" s="13">
        <f t="shared" si="12"/>
        <v>1236</v>
      </c>
      <c r="D79" s="13">
        <f t="shared" si="12"/>
        <v>1202</v>
      </c>
      <c r="E79" s="13">
        <f t="shared" si="12"/>
        <v>13712</v>
      </c>
      <c r="F79" s="13">
        <f t="shared" si="12"/>
        <v>12929</v>
      </c>
      <c r="G79" s="13">
        <f t="shared" si="12"/>
        <v>2230</v>
      </c>
      <c r="H79" s="13">
        <f t="shared" si="12"/>
        <v>1969</v>
      </c>
      <c r="I79" s="13">
        <f t="shared" si="12"/>
        <v>623</v>
      </c>
      <c r="J79" s="13">
        <f t="shared" si="12"/>
        <v>593</v>
      </c>
      <c r="K79" s="13">
        <f t="shared" si="12"/>
        <v>165</v>
      </c>
      <c r="L79" s="13">
        <f t="shared" si="12"/>
        <v>132</v>
      </c>
      <c r="M79" s="13">
        <f t="shared" si="12"/>
        <v>27</v>
      </c>
      <c r="N79" s="13">
        <f t="shared" si="12"/>
        <v>20</v>
      </c>
      <c r="O79" s="13">
        <f t="shared" si="13"/>
        <v>17993</v>
      </c>
      <c r="P79" s="13">
        <f t="shared" si="13"/>
        <v>16845</v>
      </c>
      <c r="Q79" s="13">
        <f t="shared" si="14"/>
        <v>34838</v>
      </c>
    </row>
    <row r="80" spans="1:17" ht="15.75">
      <c r="A80" s="276" t="s">
        <v>52</v>
      </c>
      <c r="B80" s="304"/>
      <c r="C80" s="13">
        <f t="shared" si="12"/>
        <v>3308</v>
      </c>
      <c r="D80" s="13">
        <f t="shared" si="12"/>
        <v>3137</v>
      </c>
      <c r="E80" s="13">
        <f t="shared" si="12"/>
        <v>23400</v>
      </c>
      <c r="F80" s="13">
        <f t="shared" si="12"/>
        <v>20614</v>
      </c>
      <c r="G80" s="13">
        <f t="shared" si="12"/>
        <v>6512</v>
      </c>
      <c r="H80" s="13">
        <f t="shared" si="12"/>
        <v>6041</v>
      </c>
      <c r="I80" s="13">
        <f t="shared" si="12"/>
        <v>2261</v>
      </c>
      <c r="J80" s="13">
        <f t="shared" si="12"/>
        <v>2157</v>
      </c>
      <c r="K80" s="13">
        <f t="shared" si="12"/>
        <v>693</v>
      </c>
      <c r="L80" s="13">
        <f t="shared" si="12"/>
        <v>657</v>
      </c>
      <c r="M80" s="13">
        <f t="shared" si="12"/>
        <v>203</v>
      </c>
      <c r="N80" s="13">
        <f t="shared" si="12"/>
        <v>250</v>
      </c>
      <c r="O80" s="13">
        <f t="shared" si="13"/>
        <v>36377</v>
      </c>
      <c r="P80" s="13">
        <f t="shared" si="13"/>
        <v>32856</v>
      </c>
      <c r="Q80" s="13">
        <f t="shared" si="14"/>
        <v>69233</v>
      </c>
    </row>
    <row r="81" spans="1:17" ht="15.75">
      <c r="A81" s="276" t="s">
        <v>53</v>
      </c>
      <c r="B81" s="304"/>
      <c r="C81" s="13">
        <f t="shared" si="12"/>
        <v>2349</v>
      </c>
      <c r="D81" s="13">
        <f t="shared" si="12"/>
        <v>2298</v>
      </c>
      <c r="E81" s="13">
        <f t="shared" si="12"/>
        <v>25968</v>
      </c>
      <c r="F81" s="13">
        <f t="shared" si="12"/>
        <v>23632</v>
      </c>
      <c r="G81" s="13">
        <f t="shared" si="12"/>
        <v>6715</v>
      </c>
      <c r="H81" s="13">
        <f t="shared" si="12"/>
        <v>6021</v>
      </c>
      <c r="I81" s="13">
        <f t="shared" si="12"/>
        <v>2135</v>
      </c>
      <c r="J81" s="13">
        <f t="shared" si="12"/>
        <v>1715</v>
      </c>
      <c r="K81" s="13">
        <f t="shared" si="12"/>
        <v>679</v>
      </c>
      <c r="L81" s="13">
        <f t="shared" si="12"/>
        <v>590</v>
      </c>
      <c r="M81" s="13">
        <f t="shared" si="12"/>
        <v>366</v>
      </c>
      <c r="N81" s="13">
        <f t="shared" si="12"/>
        <v>286</v>
      </c>
      <c r="O81" s="13">
        <f t="shared" si="13"/>
        <v>38212</v>
      </c>
      <c r="P81" s="13">
        <f t="shared" si="13"/>
        <v>34542</v>
      </c>
      <c r="Q81" s="13">
        <f t="shared" si="14"/>
        <v>72754</v>
      </c>
    </row>
    <row r="82" spans="1:17" ht="15.75">
      <c r="A82" s="276" t="s">
        <v>54</v>
      </c>
      <c r="B82" s="304"/>
      <c r="C82" s="13">
        <f t="shared" si="12"/>
        <v>1315</v>
      </c>
      <c r="D82" s="13">
        <f t="shared" si="12"/>
        <v>1267</v>
      </c>
      <c r="E82" s="13">
        <f t="shared" si="12"/>
        <v>14801</v>
      </c>
      <c r="F82" s="13">
        <f t="shared" si="12"/>
        <v>14425</v>
      </c>
      <c r="G82" s="13">
        <f t="shared" si="12"/>
        <v>4104</v>
      </c>
      <c r="H82" s="13">
        <f t="shared" si="12"/>
        <v>3379</v>
      </c>
      <c r="I82" s="13">
        <f t="shared" si="12"/>
        <v>1282</v>
      </c>
      <c r="J82" s="13">
        <f t="shared" si="12"/>
        <v>1010</v>
      </c>
      <c r="K82" s="13">
        <f t="shared" si="12"/>
        <v>454</v>
      </c>
      <c r="L82" s="13">
        <f t="shared" si="12"/>
        <v>370</v>
      </c>
      <c r="M82" s="13">
        <f t="shared" si="12"/>
        <v>143</v>
      </c>
      <c r="N82" s="13">
        <f t="shared" si="12"/>
        <v>131</v>
      </c>
      <c r="O82" s="13">
        <f t="shared" si="13"/>
        <v>22099</v>
      </c>
      <c r="P82" s="13">
        <f t="shared" si="13"/>
        <v>20582</v>
      </c>
      <c r="Q82" s="13">
        <f t="shared" si="14"/>
        <v>42681</v>
      </c>
    </row>
    <row r="83" spans="1:17" ht="15.75">
      <c r="A83" s="276" t="s">
        <v>55</v>
      </c>
      <c r="B83" s="304"/>
      <c r="C83" s="13">
        <f t="shared" si="12"/>
        <v>1550</v>
      </c>
      <c r="D83" s="13">
        <f t="shared" si="12"/>
        <v>1318</v>
      </c>
      <c r="E83" s="13">
        <f t="shared" si="12"/>
        <v>18626</v>
      </c>
      <c r="F83" s="13">
        <f t="shared" si="12"/>
        <v>16917</v>
      </c>
      <c r="G83" s="13">
        <f t="shared" si="12"/>
        <v>4934</v>
      </c>
      <c r="H83" s="13">
        <f t="shared" si="12"/>
        <v>4617</v>
      </c>
      <c r="I83" s="13">
        <f t="shared" si="12"/>
        <v>1397</v>
      </c>
      <c r="J83" s="13">
        <f t="shared" si="12"/>
        <v>1220</v>
      </c>
      <c r="K83" s="13">
        <f t="shared" si="12"/>
        <v>428</v>
      </c>
      <c r="L83" s="13">
        <f t="shared" si="12"/>
        <v>437</v>
      </c>
      <c r="M83" s="13">
        <f t="shared" si="12"/>
        <v>115</v>
      </c>
      <c r="N83" s="13">
        <f t="shared" si="12"/>
        <v>95</v>
      </c>
      <c r="O83" s="13">
        <f t="shared" si="13"/>
        <v>27050</v>
      </c>
      <c r="P83" s="13">
        <f t="shared" si="13"/>
        <v>24604</v>
      </c>
      <c r="Q83" s="13">
        <f t="shared" si="14"/>
        <v>51654</v>
      </c>
    </row>
    <row r="84" spans="1:17" ht="15.75">
      <c r="A84" s="276" t="s">
        <v>56</v>
      </c>
      <c r="B84" s="304"/>
      <c r="C84" s="13">
        <f t="shared" si="12"/>
        <v>1408</v>
      </c>
      <c r="D84" s="13">
        <f t="shared" si="12"/>
        <v>1356</v>
      </c>
      <c r="E84" s="13">
        <f t="shared" si="12"/>
        <v>17095</v>
      </c>
      <c r="F84" s="13">
        <f t="shared" si="12"/>
        <v>15504</v>
      </c>
      <c r="G84" s="13">
        <f t="shared" si="12"/>
        <v>3691</v>
      </c>
      <c r="H84" s="13">
        <f t="shared" si="12"/>
        <v>3269</v>
      </c>
      <c r="I84" s="13">
        <f t="shared" si="12"/>
        <v>993</v>
      </c>
      <c r="J84" s="13">
        <f t="shared" si="12"/>
        <v>934</v>
      </c>
      <c r="K84" s="13">
        <f t="shared" si="12"/>
        <v>280</v>
      </c>
      <c r="L84" s="13">
        <f t="shared" si="12"/>
        <v>216</v>
      </c>
      <c r="M84" s="13">
        <f t="shared" si="12"/>
        <v>53</v>
      </c>
      <c r="N84" s="13">
        <f t="shared" si="12"/>
        <v>45</v>
      </c>
      <c r="O84" s="13">
        <f t="shared" si="13"/>
        <v>23520</v>
      </c>
      <c r="P84" s="13">
        <f t="shared" si="13"/>
        <v>21324</v>
      </c>
      <c r="Q84" s="13">
        <f t="shared" si="14"/>
        <v>44844</v>
      </c>
    </row>
    <row r="85" spans="1:17" ht="15.75">
      <c r="A85" s="276" t="s">
        <v>57</v>
      </c>
      <c r="B85" s="304"/>
      <c r="C85" s="13">
        <f t="shared" si="12"/>
        <v>806</v>
      </c>
      <c r="D85" s="13">
        <f t="shared" si="12"/>
        <v>829</v>
      </c>
      <c r="E85" s="13">
        <f t="shared" si="12"/>
        <v>9978</v>
      </c>
      <c r="F85" s="13">
        <f t="shared" si="12"/>
        <v>8929</v>
      </c>
      <c r="G85" s="13">
        <f t="shared" si="12"/>
        <v>2684</v>
      </c>
      <c r="H85" s="13">
        <f t="shared" si="12"/>
        <v>2499</v>
      </c>
      <c r="I85" s="13">
        <f t="shared" si="12"/>
        <v>821</v>
      </c>
      <c r="J85" s="13">
        <f t="shared" si="12"/>
        <v>728</v>
      </c>
      <c r="K85" s="13">
        <f t="shared" si="12"/>
        <v>256</v>
      </c>
      <c r="L85" s="13">
        <f t="shared" si="12"/>
        <v>179</v>
      </c>
      <c r="M85" s="13">
        <f t="shared" si="12"/>
        <v>74</v>
      </c>
      <c r="N85" s="13">
        <f t="shared" si="12"/>
        <v>45</v>
      </c>
      <c r="O85" s="13">
        <f t="shared" si="13"/>
        <v>14619</v>
      </c>
      <c r="P85" s="13">
        <f t="shared" si="13"/>
        <v>13209</v>
      </c>
      <c r="Q85" s="13">
        <f t="shared" si="14"/>
        <v>27828</v>
      </c>
    </row>
    <row r="86" spans="1:17" ht="15.75">
      <c r="A86" s="276" t="s">
        <v>58</v>
      </c>
      <c r="B86" s="304"/>
      <c r="C86" s="13">
        <f t="shared" si="12"/>
        <v>1370</v>
      </c>
      <c r="D86" s="13">
        <f t="shared" si="12"/>
        <v>1366</v>
      </c>
      <c r="E86" s="13">
        <f t="shared" si="12"/>
        <v>16452</v>
      </c>
      <c r="F86" s="13">
        <f t="shared" si="12"/>
        <v>14307</v>
      </c>
      <c r="G86" s="13">
        <f t="shared" si="12"/>
        <v>4970</v>
      </c>
      <c r="H86" s="13">
        <f t="shared" si="12"/>
        <v>4537</v>
      </c>
      <c r="I86" s="13">
        <f t="shared" si="12"/>
        <v>1297</v>
      </c>
      <c r="J86" s="13">
        <f t="shared" si="12"/>
        <v>1124</v>
      </c>
      <c r="K86" s="13">
        <f t="shared" si="12"/>
        <v>349</v>
      </c>
      <c r="L86" s="13">
        <f t="shared" si="12"/>
        <v>277</v>
      </c>
      <c r="M86" s="13">
        <f t="shared" si="12"/>
        <v>103</v>
      </c>
      <c r="N86" s="13">
        <f t="shared" si="12"/>
        <v>42</v>
      </c>
      <c r="O86" s="13">
        <f t="shared" si="13"/>
        <v>24541</v>
      </c>
      <c r="P86" s="13">
        <f t="shared" si="13"/>
        <v>21653</v>
      </c>
      <c r="Q86" s="13">
        <f t="shared" si="14"/>
        <v>46194</v>
      </c>
    </row>
    <row r="87" spans="1:17" ht="15.75">
      <c r="A87" s="276" t="s">
        <v>59</v>
      </c>
      <c r="B87" s="304"/>
      <c r="C87" s="13">
        <f t="shared" si="12"/>
        <v>2570</v>
      </c>
      <c r="D87" s="13">
        <f t="shared" si="12"/>
        <v>2434</v>
      </c>
      <c r="E87" s="13">
        <f t="shared" si="12"/>
        <v>25971</v>
      </c>
      <c r="F87" s="13">
        <f t="shared" si="12"/>
        <v>23365</v>
      </c>
      <c r="G87" s="13">
        <f t="shared" si="12"/>
        <v>8222</v>
      </c>
      <c r="H87" s="13">
        <f t="shared" si="12"/>
        <v>7104</v>
      </c>
      <c r="I87" s="13">
        <f t="shared" si="12"/>
        <v>2450</v>
      </c>
      <c r="J87" s="13">
        <f t="shared" si="12"/>
        <v>2122</v>
      </c>
      <c r="K87" s="13">
        <f t="shared" si="12"/>
        <v>738</v>
      </c>
      <c r="L87" s="13">
        <f t="shared" si="12"/>
        <v>614</v>
      </c>
      <c r="M87" s="13">
        <f t="shared" si="12"/>
        <v>158</v>
      </c>
      <c r="N87" s="13">
        <f t="shared" si="12"/>
        <v>159</v>
      </c>
      <c r="O87" s="13">
        <f t="shared" si="13"/>
        <v>40109</v>
      </c>
      <c r="P87" s="13">
        <f t="shared" si="13"/>
        <v>35798</v>
      </c>
      <c r="Q87" s="13">
        <f t="shared" si="14"/>
        <v>75907</v>
      </c>
    </row>
    <row r="88" spans="1:17" ht="15.75">
      <c r="A88" s="276" t="s">
        <v>60</v>
      </c>
      <c r="B88" s="304"/>
      <c r="C88" s="13">
        <f t="shared" si="12"/>
        <v>2226</v>
      </c>
      <c r="D88" s="13">
        <f t="shared" si="12"/>
        <v>3165</v>
      </c>
      <c r="E88" s="13">
        <f t="shared" si="12"/>
        <v>11624</v>
      </c>
      <c r="F88" s="13">
        <f t="shared" si="12"/>
        <v>11012</v>
      </c>
      <c r="G88" s="13">
        <f t="shared" si="12"/>
        <v>4190</v>
      </c>
      <c r="H88" s="13">
        <f t="shared" si="12"/>
        <v>3225</v>
      </c>
      <c r="I88" s="13">
        <f t="shared" si="12"/>
        <v>2505</v>
      </c>
      <c r="J88" s="13">
        <f t="shared" si="12"/>
        <v>1163</v>
      </c>
      <c r="K88" s="13">
        <f t="shared" si="12"/>
        <v>2329</v>
      </c>
      <c r="L88" s="13">
        <f t="shared" si="12"/>
        <v>383</v>
      </c>
      <c r="M88" s="13">
        <f t="shared" si="12"/>
        <v>1882</v>
      </c>
      <c r="N88" s="13">
        <f t="shared" si="12"/>
        <v>356</v>
      </c>
      <c r="O88" s="13">
        <f t="shared" si="13"/>
        <v>24756</v>
      </c>
      <c r="P88" s="13">
        <f t="shared" si="13"/>
        <v>19304</v>
      </c>
      <c r="Q88" s="13">
        <f t="shared" si="14"/>
        <v>44060</v>
      </c>
    </row>
    <row r="89" spans="1:17" ht="15.75">
      <c r="A89" s="276" t="s">
        <v>61</v>
      </c>
      <c r="B89" s="304"/>
      <c r="C89" s="13">
        <f t="shared" si="12"/>
        <v>3364</v>
      </c>
      <c r="D89" s="13">
        <f t="shared" si="12"/>
        <v>3380</v>
      </c>
      <c r="E89" s="13">
        <f t="shared" si="12"/>
        <v>38031</v>
      </c>
      <c r="F89" s="13">
        <f t="shared" si="12"/>
        <v>35374</v>
      </c>
      <c r="G89" s="13">
        <f t="shared" si="12"/>
        <v>8152</v>
      </c>
      <c r="H89" s="13">
        <f t="shared" si="12"/>
        <v>8068</v>
      </c>
      <c r="I89" s="13">
        <f t="shared" si="12"/>
        <v>2342</v>
      </c>
      <c r="J89" s="13">
        <f t="shared" si="12"/>
        <v>1951</v>
      </c>
      <c r="K89" s="13">
        <f t="shared" si="12"/>
        <v>787</v>
      </c>
      <c r="L89" s="13">
        <f t="shared" si="12"/>
        <v>547</v>
      </c>
      <c r="M89" s="13">
        <f t="shared" si="12"/>
        <v>250</v>
      </c>
      <c r="N89" s="13">
        <f t="shared" si="12"/>
        <v>190</v>
      </c>
      <c r="O89" s="13">
        <f t="shared" si="13"/>
        <v>52926</v>
      </c>
      <c r="P89" s="13">
        <f t="shared" si="13"/>
        <v>49510</v>
      </c>
      <c r="Q89" s="13">
        <f t="shared" si="14"/>
        <v>102436</v>
      </c>
    </row>
    <row r="90" spans="1:17" ht="15.75">
      <c r="A90" s="277" t="s">
        <v>25</v>
      </c>
      <c r="B90" s="277"/>
      <c r="C90" s="14">
        <f aca="true" t="shared" si="15" ref="C90:N90">SUM(C70:C89)</f>
        <v>42201</v>
      </c>
      <c r="D90" s="14">
        <f t="shared" si="15"/>
        <v>40491</v>
      </c>
      <c r="E90" s="14">
        <f t="shared" si="15"/>
        <v>399382</v>
      </c>
      <c r="F90" s="14">
        <f t="shared" si="15"/>
        <v>366948</v>
      </c>
      <c r="G90" s="14">
        <f t="shared" si="15"/>
        <v>93884</v>
      </c>
      <c r="H90" s="14">
        <f t="shared" si="15"/>
        <v>85861</v>
      </c>
      <c r="I90" s="14">
        <f t="shared" si="15"/>
        <v>28478</v>
      </c>
      <c r="J90" s="14">
        <f t="shared" si="15"/>
        <v>24437</v>
      </c>
      <c r="K90" s="14">
        <f t="shared" si="15"/>
        <v>10310</v>
      </c>
      <c r="L90" s="14">
        <f t="shared" si="15"/>
        <v>7266</v>
      </c>
      <c r="M90" s="14">
        <f t="shared" si="15"/>
        <v>4383</v>
      </c>
      <c r="N90" s="14">
        <f t="shared" si="15"/>
        <v>2601</v>
      </c>
      <c r="O90" s="13">
        <f t="shared" si="13"/>
        <v>578638</v>
      </c>
      <c r="P90" s="13">
        <f t="shared" si="13"/>
        <v>527604</v>
      </c>
      <c r="Q90" s="13">
        <f t="shared" si="14"/>
        <v>1106242</v>
      </c>
    </row>
    <row r="92" spans="1:17" ht="30.75">
      <c r="A92" s="282" t="s">
        <v>158</v>
      </c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</row>
    <row r="93" spans="1:17" ht="24.75">
      <c r="A93" s="311" t="s">
        <v>3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</row>
    <row r="94" spans="1:17" ht="15.75">
      <c r="A94" s="326" t="s">
        <v>101</v>
      </c>
      <c r="B94" s="326"/>
      <c r="C94" s="326" t="s">
        <v>30</v>
      </c>
      <c r="D94" s="326"/>
      <c r="E94" s="326" t="s">
        <v>31</v>
      </c>
      <c r="F94" s="326"/>
      <c r="G94" s="326" t="s">
        <v>32</v>
      </c>
      <c r="H94" s="326"/>
      <c r="I94" s="326" t="s">
        <v>62</v>
      </c>
      <c r="J94" s="326"/>
      <c r="K94" s="326" t="s">
        <v>33</v>
      </c>
      <c r="L94" s="326"/>
      <c r="M94" s="326" t="s">
        <v>63</v>
      </c>
      <c r="N94" s="326"/>
      <c r="O94" s="326" t="s">
        <v>25</v>
      </c>
      <c r="P94" s="326"/>
      <c r="Q94" s="326"/>
    </row>
    <row r="95" spans="1:17" ht="15.75">
      <c r="A95" s="326"/>
      <c r="B95" s="326"/>
      <c r="C95" s="27" t="s">
        <v>26</v>
      </c>
      <c r="D95" s="27" t="s">
        <v>27</v>
      </c>
      <c r="E95" s="27" t="s">
        <v>26</v>
      </c>
      <c r="F95" s="27" t="s">
        <v>27</v>
      </c>
      <c r="G95" s="27" t="s">
        <v>26</v>
      </c>
      <c r="H95" s="27" t="s">
        <v>27</v>
      </c>
      <c r="I95" s="27" t="s">
        <v>26</v>
      </c>
      <c r="J95" s="27" t="s">
        <v>27</v>
      </c>
      <c r="K95" s="27" t="s">
        <v>26</v>
      </c>
      <c r="L95" s="27" t="s">
        <v>27</v>
      </c>
      <c r="M95" s="27" t="s">
        <v>26</v>
      </c>
      <c r="N95" s="27" t="s">
        <v>27</v>
      </c>
      <c r="O95" s="27" t="s">
        <v>26</v>
      </c>
      <c r="P95" s="27" t="s">
        <v>27</v>
      </c>
      <c r="Q95" s="27" t="s">
        <v>25</v>
      </c>
    </row>
    <row r="96" spans="1:17" ht="15.75">
      <c r="A96" s="330" t="s">
        <v>41</v>
      </c>
      <c r="B96" s="330"/>
      <c r="C96" s="35">
        <v>111</v>
      </c>
      <c r="D96" s="35">
        <v>59</v>
      </c>
      <c r="E96" s="35">
        <v>733</v>
      </c>
      <c r="F96" s="35">
        <v>396</v>
      </c>
      <c r="G96" s="35">
        <v>21</v>
      </c>
      <c r="H96" s="35">
        <v>8</v>
      </c>
      <c r="I96" s="35">
        <v>5</v>
      </c>
      <c r="J96" s="35">
        <v>2</v>
      </c>
      <c r="K96" s="35">
        <v>0</v>
      </c>
      <c r="L96" s="35">
        <v>0</v>
      </c>
      <c r="M96" s="35">
        <v>0</v>
      </c>
      <c r="N96" s="35">
        <v>1</v>
      </c>
      <c r="O96" s="35">
        <f aca="true" t="shared" si="16" ref="O96:P115">M96+K96+I96+G96+E96+C96</f>
        <v>870</v>
      </c>
      <c r="P96" s="35">
        <f t="shared" si="16"/>
        <v>466</v>
      </c>
      <c r="Q96" s="35">
        <f aca="true" t="shared" si="17" ref="Q96:Q116">SUM(O96:P96)</f>
        <v>1336</v>
      </c>
    </row>
    <row r="97" spans="1:17" ht="15.75">
      <c r="A97" s="330" t="s">
        <v>42</v>
      </c>
      <c r="B97" s="330"/>
      <c r="C97" s="35">
        <v>6</v>
      </c>
      <c r="D97" s="35">
        <v>2</v>
      </c>
      <c r="E97" s="35">
        <v>91</v>
      </c>
      <c r="F97" s="35">
        <v>28</v>
      </c>
      <c r="G97" s="35">
        <v>5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f t="shared" si="16"/>
        <v>102</v>
      </c>
      <c r="P97" s="35">
        <f t="shared" si="16"/>
        <v>30</v>
      </c>
      <c r="Q97" s="35">
        <f t="shared" si="17"/>
        <v>132</v>
      </c>
    </row>
    <row r="98" spans="1:17" ht="15.75">
      <c r="A98" s="330" t="s">
        <v>43</v>
      </c>
      <c r="B98" s="330"/>
      <c r="C98" s="35">
        <v>48</v>
      </c>
      <c r="D98" s="35">
        <v>38</v>
      </c>
      <c r="E98" s="35">
        <v>200</v>
      </c>
      <c r="F98" s="35">
        <v>139</v>
      </c>
      <c r="G98" s="35">
        <v>28</v>
      </c>
      <c r="H98" s="35">
        <v>24</v>
      </c>
      <c r="I98" s="35">
        <v>0</v>
      </c>
      <c r="J98" s="35">
        <v>1</v>
      </c>
      <c r="K98" s="35">
        <v>0</v>
      </c>
      <c r="L98" s="35">
        <v>0</v>
      </c>
      <c r="M98" s="35">
        <v>0</v>
      </c>
      <c r="N98" s="35">
        <v>0</v>
      </c>
      <c r="O98" s="35">
        <f t="shared" si="16"/>
        <v>276</v>
      </c>
      <c r="P98" s="35">
        <f t="shared" si="16"/>
        <v>202</v>
      </c>
      <c r="Q98" s="35">
        <f t="shared" si="17"/>
        <v>478</v>
      </c>
    </row>
    <row r="99" spans="1:17" ht="15.75">
      <c r="A99" s="330" t="s">
        <v>44</v>
      </c>
      <c r="B99" s="330"/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f t="shared" si="16"/>
        <v>0</v>
      </c>
      <c r="P99" s="35">
        <f t="shared" si="16"/>
        <v>0</v>
      </c>
      <c r="Q99" s="35">
        <f t="shared" si="17"/>
        <v>0</v>
      </c>
    </row>
    <row r="100" spans="1:17" ht="15.75">
      <c r="A100" s="330" t="s">
        <v>45</v>
      </c>
      <c r="B100" s="16" t="s">
        <v>82</v>
      </c>
      <c r="C100" s="35">
        <v>46</v>
      </c>
      <c r="D100" s="35">
        <v>27</v>
      </c>
      <c r="E100" s="35">
        <v>568</v>
      </c>
      <c r="F100" s="35">
        <v>268</v>
      </c>
      <c r="G100" s="35">
        <v>12</v>
      </c>
      <c r="H100" s="35">
        <v>1</v>
      </c>
      <c r="I100" s="35">
        <v>3</v>
      </c>
      <c r="J100" s="35">
        <v>0</v>
      </c>
      <c r="K100" s="35">
        <v>3</v>
      </c>
      <c r="L100" s="35">
        <v>1</v>
      </c>
      <c r="M100" s="35">
        <v>2</v>
      </c>
      <c r="N100" s="35">
        <v>0</v>
      </c>
      <c r="O100" s="35">
        <f t="shared" si="16"/>
        <v>634</v>
      </c>
      <c r="P100" s="35">
        <f t="shared" si="16"/>
        <v>297</v>
      </c>
      <c r="Q100" s="35">
        <f t="shared" si="17"/>
        <v>931</v>
      </c>
    </row>
    <row r="101" spans="1:17" ht="15.75">
      <c r="A101" s="330"/>
      <c r="B101" s="16" t="s">
        <v>83</v>
      </c>
      <c r="C101" s="35">
        <v>151</v>
      </c>
      <c r="D101" s="35">
        <v>155</v>
      </c>
      <c r="E101" s="35">
        <v>1011</v>
      </c>
      <c r="F101" s="35">
        <v>711</v>
      </c>
      <c r="G101" s="35">
        <v>15</v>
      </c>
      <c r="H101" s="35">
        <v>5</v>
      </c>
      <c r="I101" s="35">
        <v>4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f t="shared" si="16"/>
        <v>1181</v>
      </c>
      <c r="P101" s="35">
        <f t="shared" si="16"/>
        <v>871</v>
      </c>
      <c r="Q101" s="35">
        <f t="shared" si="17"/>
        <v>2052</v>
      </c>
    </row>
    <row r="102" spans="1:17" ht="15.75">
      <c r="A102" s="330"/>
      <c r="B102" s="16" t="s">
        <v>84</v>
      </c>
      <c r="C102" s="35">
        <v>4</v>
      </c>
      <c r="D102" s="35">
        <v>2</v>
      </c>
      <c r="E102" s="35">
        <v>45</v>
      </c>
      <c r="F102" s="35">
        <v>15</v>
      </c>
      <c r="G102" s="35">
        <v>4</v>
      </c>
      <c r="H102" s="35">
        <v>1</v>
      </c>
      <c r="I102" s="35">
        <v>1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f t="shared" si="16"/>
        <v>54</v>
      </c>
      <c r="P102" s="35">
        <f t="shared" si="16"/>
        <v>18</v>
      </c>
      <c r="Q102" s="35">
        <f t="shared" si="17"/>
        <v>72</v>
      </c>
    </row>
    <row r="103" spans="1:17" ht="15.75">
      <c r="A103" s="330"/>
      <c r="B103" s="16" t="s">
        <v>94</v>
      </c>
      <c r="C103" s="35">
        <v>35</v>
      </c>
      <c r="D103" s="35">
        <v>27</v>
      </c>
      <c r="E103" s="35">
        <v>331</v>
      </c>
      <c r="F103" s="35">
        <v>251</v>
      </c>
      <c r="G103" s="35">
        <v>70</v>
      </c>
      <c r="H103" s="35">
        <v>73</v>
      </c>
      <c r="I103" s="35">
        <v>3</v>
      </c>
      <c r="J103" s="35">
        <v>2</v>
      </c>
      <c r="K103" s="35">
        <v>3</v>
      </c>
      <c r="L103" s="35">
        <v>1</v>
      </c>
      <c r="M103" s="35">
        <v>2</v>
      </c>
      <c r="N103" s="35">
        <v>0</v>
      </c>
      <c r="O103" s="35">
        <f t="shared" si="16"/>
        <v>444</v>
      </c>
      <c r="P103" s="35">
        <f t="shared" si="16"/>
        <v>354</v>
      </c>
      <c r="Q103" s="35">
        <f t="shared" si="17"/>
        <v>798</v>
      </c>
    </row>
    <row r="104" spans="1:17" ht="15.75">
      <c r="A104" s="330"/>
      <c r="B104" s="16" t="s">
        <v>95</v>
      </c>
      <c r="C104" s="35">
        <v>13</v>
      </c>
      <c r="D104" s="35">
        <v>14</v>
      </c>
      <c r="E104" s="35">
        <v>250</v>
      </c>
      <c r="F104" s="35">
        <v>164</v>
      </c>
      <c r="G104" s="35">
        <v>5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f t="shared" si="16"/>
        <v>268</v>
      </c>
      <c r="P104" s="35">
        <f t="shared" si="16"/>
        <v>178</v>
      </c>
      <c r="Q104" s="35">
        <f t="shared" si="17"/>
        <v>446</v>
      </c>
    </row>
    <row r="105" spans="1:17" ht="15.75">
      <c r="A105" s="330"/>
      <c r="B105" s="16" t="s">
        <v>96</v>
      </c>
      <c r="C105" s="35">
        <v>104</v>
      </c>
      <c r="D105" s="35">
        <v>68</v>
      </c>
      <c r="E105" s="35">
        <v>312</v>
      </c>
      <c r="F105" s="35">
        <v>209</v>
      </c>
      <c r="G105" s="35">
        <v>10</v>
      </c>
      <c r="H105" s="35">
        <v>4</v>
      </c>
      <c r="I105" s="35">
        <v>4</v>
      </c>
      <c r="J105" s="35">
        <v>0</v>
      </c>
      <c r="K105" s="35">
        <v>2</v>
      </c>
      <c r="L105" s="35">
        <v>0</v>
      </c>
      <c r="M105" s="35">
        <v>1</v>
      </c>
      <c r="N105" s="35">
        <v>0</v>
      </c>
      <c r="O105" s="35">
        <f t="shared" si="16"/>
        <v>433</v>
      </c>
      <c r="P105" s="35">
        <f t="shared" si="16"/>
        <v>281</v>
      </c>
      <c r="Q105" s="35">
        <f t="shared" si="17"/>
        <v>714</v>
      </c>
    </row>
    <row r="106" spans="1:17" ht="15.75">
      <c r="A106" s="330" t="s">
        <v>52</v>
      </c>
      <c r="B106" s="330"/>
      <c r="C106" s="35">
        <v>12</v>
      </c>
      <c r="D106" s="35">
        <v>6</v>
      </c>
      <c r="E106" s="35">
        <v>85</v>
      </c>
      <c r="F106" s="35">
        <v>55</v>
      </c>
      <c r="G106" s="35">
        <v>11</v>
      </c>
      <c r="H106" s="35">
        <v>8</v>
      </c>
      <c r="I106" s="35">
        <v>1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f t="shared" si="16"/>
        <v>109</v>
      </c>
      <c r="P106" s="35">
        <f t="shared" si="16"/>
        <v>69</v>
      </c>
      <c r="Q106" s="35">
        <f t="shared" si="17"/>
        <v>178</v>
      </c>
    </row>
    <row r="107" spans="1:17" ht="15.75">
      <c r="A107" s="330" t="s">
        <v>53</v>
      </c>
      <c r="B107" s="330"/>
      <c r="C107" s="35">
        <v>38</v>
      </c>
      <c r="D107" s="35">
        <v>17</v>
      </c>
      <c r="E107" s="35">
        <v>274</v>
      </c>
      <c r="F107" s="35">
        <v>112</v>
      </c>
      <c r="G107" s="35">
        <v>7</v>
      </c>
      <c r="H107" s="35">
        <v>2</v>
      </c>
      <c r="I107" s="35">
        <v>1</v>
      </c>
      <c r="J107" s="35">
        <v>1</v>
      </c>
      <c r="K107" s="35">
        <v>0</v>
      </c>
      <c r="L107" s="35">
        <v>0</v>
      </c>
      <c r="M107" s="35">
        <v>1</v>
      </c>
      <c r="N107" s="35">
        <v>0</v>
      </c>
      <c r="O107" s="35">
        <f t="shared" si="16"/>
        <v>321</v>
      </c>
      <c r="P107" s="35">
        <f t="shared" si="16"/>
        <v>132</v>
      </c>
      <c r="Q107" s="35">
        <f t="shared" si="17"/>
        <v>453</v>
      </c>
    </row>
    <row r="108" spans="1:17" ht="15.75">
      <c r="A108" s="330" t="s">
        <v>133</v>
      </c>
      <c r="B108" s="330"/>
      <c r="C108" s="35">
        <v>38</v>
      </c>
      <c r="D108" s="35">
        <v>84</v>
      </c>
      <c r="E108" s="35">
        <v>399</v>
      </c>
      <c r="F108" s="35">
        <v>202</v>
      </c>
      <c r="G108" s="35">
        <v>76</v>
      </c>
      <c r="H108" s="35">
        <v>26</v>
      </c>
      <c r="I108" s="35">
        <v>12</v>
      </c>
      <c r="J108" s="35">
        <v>2</v>
      </c>
      <c r="K108" s="35">
        <v>0</v>
      </c>
      <c r="L108" s="35">
        <v>2</v>
      </c>
      <c r="M108" s="35">
        <v>1</v>
      </c>
      <c r="N108" s="35">
        <v>1</v>
      </c>
      <c r="O108" s="35">
        <f t="shared" si="16"/>
        <v>526</v>
      </c>
      <c r="P108" s="35">
        <f t="shared" si="16"/>
        <v>317</v>
      </c>
      <c r="Q108" s="35">
        <f t="shared" si="17"/>
        <v>843</v>
      </c>
    </row>
    <row r="109" spans="1:17" ht="15.75">
      <c r="A109" s="330" t="s">
        <v>135</v>
      </c>
      <c r="B109" s="330"/>
      <c r="C109" s="35">
        <v>72</v>
      </c>
      <c r="D109" s="35">
        <v>35</v>
      </c>
      <c r="E109" s="35">
        <v>763</v>
      </c>
      <c r="F109" s="35">
        <v>296</v>
      </c>
      <c r="G109" s="35">
        <v>65</v>
      </c>
      <c r="H109" s="35">
        <v>31</v>
      </c>
      <c r="I109" s="35">
        <v>4</v>
      </c>
      <c r="J109" s="35">
        <v>2</v>
      </c>
      <c r="K109" s="35">
        <v>1</v>
      </c>
      <c r="L109" s="35">
        <v>0</v>
      </c>
      <c r="M109" s="35">
        <v>0</v>
      </c>
      <c r="N109" s="35">
        <v>0</v>
      </c>
      <c r="O109" s="35">
        <f t="shared" si="16"/>
        <v>905</v>
      </c>
      <c r="P109" s="35">
        <f t="shared" si="16"/>
        <v>364</v>
      </c>
      <c r="Q109" s="35">
        <f t="shared" si="17"/>
        <v>1269</v>
      </c>
    </row>
    <row r="110" spans="1:17" ht="15.75">
      <c r="A110" s="330" t="s">
        <v>134</v>
      </c>
      <c r="B110" s="330"/>
      <c r="C110" s="35">
        <v>76</v>
      </c>
      <c r="D110" s="35">
        <v>56</v>
      </c>
      <c r="E110" s="35">
        <v>289</v>
      </c>
      <c r="F110" s="35">
        <v>145</v>
      </c>
      <c r="G110" s="35">
        <v>21</v>
      </c>
      <c r="H110" s="35">
        <v>12</v>
      </c>
      <c r="I110" s="35">
        <v>5</v>
      </c>
      <c r="J110" s="35">
        <v>3</v>
      </c>
      <c r="K110" s="35">
        <v>3</v>
      </c>
      <c r="L110" s="35">
        <v>0</v>
      </c>
      <c r="M110" s="35">
        <v>0</v>
      </c>
      <c r="N110" s="35">
        <v>0</v>
      </c>
      <c r="O110" s="35">
        <f t="shared" si="16"/>
        <v>394</v>
      </c>
      <c r="P110" s="35">
        <f t="shared" si="16"/>
        <v>216</v>
      </c>
      <c r="Q110" s="35">
        <f t="shared" si="17"/>
        <v>610</v>
      </c>
    </row>
    <row r="111" spans="1:17" ht="15.75">
      <c r="A111" s="330" t="s">
        <v>57</v>
      </c>
      <c r="B111" s="330"/>
      <c r="C111" s="35">
        <v>11</v>
      </c>
      <c r="D111" s="35">
        <v>4</v>
      </c>
      <c r="E111" s="35">
        <v>163</v>
      </c>
      <c r="F111" s="35">
        <v>57</v>
      </c>
      <c r="G111" s="35">
        <v>12</v>
      </c>
      <c r="H111" s="35">
        <v>2</v>
      </c>
      <c r="I111" s="35">
        <v>1</v>
      </c>
      <c r="J111" s="35">
        <v>2</v>
      </c>
      <c r="K111" s="35">
        <v>0</v>
      </c>
      <c r="L111" s="35">
        <v>0</v>
      </c>
      <c r="M111" s="35">
        <v>0</v>
      </c>
      <c r="N111" s="35">
        <v>0</v>
      </c>
      <c r="O111" s="35">
        <f t="shared" si="16"/>
        <v>187</v>
      </c>
      <c r="P111" s="35">
        <f t="shared" si="16"/>
        <v>65</v>
      </c>
      <c r="Q111" s="35">
        <f t="shared" si="17"/>
        <v>252</v>
      </c>
    </row>
    <row r="112" spans="1:17" ht="15.75">
      <c r="A112" s="330" t="s">
        <v>58</v>
      </c>
      <c r="B112" s="330"/>
      <c r="C112" s="35">
        <v>16</v>
      </c>
      <c r="D112" s="35">
        <v>6</v>
      </c>
      <c r="E112" s="35">
        <v>211</v>
      </c>
      <c r="F112" s="35">
        <v>70</v>
      </c>
      <c r="G112" s="35">
        <v>12</v>
      </c>
      <c r="H112" s="35">
        <v>4</v>
      </c>
      <c r="I112" s="35">
        <v>0</v>
      </c>
      <c r="J112" s="35">
        <v>0</v>
      </c>
      <c r="K112" s="35">
        <v>1</v>
      </c>
      <c r="L112" s="35">
        <v>0</v>
      </c>
      <c r="M112" s="35">
        <v>0</v>
      </c>
      <c r="N112" s="35">
        <v>0</v>
      </c>
      <c r="O112" s="35">
        <f t="shared" si="16"/>
        <v>240</v>
      </c>
      <c r="P112" s="35">
        <f t="shared" si="16"/>
        <v>80</v>
      </c>
      <c r="Q112" s="35">
        <f t="shared" si="17"/>
        <v>320</v>
      </c>
    </row>
    <row r="113" spans="1:17" ht="15.75">
      <c r="A113" s="330" t="s">
        <v>59</v>
      </c>
      <c r="B113" s="330"/>
      <c r="C113" s="35">
        <v>61</v>
      </c>
      <c r="D113" s="35">
        <v>30</v>
      </c>
      <c r="E113" s="35">
        <v>618</v>
      </c>
      <c r="F113" s="35">
        <v>261</v>
      </c>
      <c r="G113" s="35">
        <v>73</v>
      </c>
      <c r="H113" s="35">
        <v>32</v>
      </c>
      <c r="I113" s="35">
        <v>10</v>
      </c>
      <c r="J113" s="35">
        <v>4</v>
      </c>
      <c r="K113" s="35">
        <v>4</v>
      </c>
      <c r="L113" s="35">
        <v>0</v>
      </c>
      <c r="M113" s="35">
        <v>2</v>
      </c>
      <c r="N113" s="35">
        <v>0</v>
      </c>
      <c r="O113" s="35">
        <f t="shared" si="16"/>
        <v>768</v>
      </c>
      <c r="P113" s="35">
        <f t="shared" si="16"/>
        <v>327</v>
      </c>
      <c r="Q113" s="35">
        <f t="shared" si="17"/>
        <v>1095</v>
      </c>
    </row>
    <row r="114" spans="1:17" ht="15.75">
      <c r="A114" s="330" t="s">
        <v>60</v>
      </c>
      <c r="B114" s="330"/>
      <c r="C114" s="35">
        <v>16</v>
      </c>
      <c r="D114" s="35">
        <v>5</v>
      </c>
      <c r="E114" s="35">
        <v>213</v>
      </c>
      <c r="F114" s="35">
        <v>81</v>
      </c>
      <c r="G114" s="35">
        <v>4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f t="shared" si="16"/>
        <v>233</v>
      </c>
      <c r="P114" s="35">
        <f t="shared" si="16"/>
        <v>86</v>
      </c>
      <c r="Q114" s="35">
        <f t="shared" si="17"/>
        <v>319</v>
      </c>
    </row>
    <row r="115" spans="1:17" ht="15.75">
      <c r="A115" s="330" t="s">
        <v>61</v>
      </c>
      <c r="B115" s="330"/>
      <c r="C115" s="35">
        <v>309</v>
      </c>
      <c r="D115" s="35">
        <v>129</v>
      </c>
      <c r="E115" s="35">
        <v>3682</v>
      </c>
      <c r="F115" s="35">
        <v>1598</v>
      </c>
      <c r="G115" s="35">
        <v>151</v>
      </c>
      <c r="H115" s="35">
        <v>52</v>
      </c>
      <c r="I115" s="35">
        <v>22</v>
      </c>
      <c r="J115" s="35">
        <v>5</v>
      </c>
      <c r="K115" s="35">
        <v>5</v>
      </c>
      <c r="L115" s="35">
        <v>2</v>
      </c>
      <c r="M115" s="35">
        <v>2</v>
      </c>
      <c r="N115" s="35">
        <v>1</v>
      </c>
      <c r="O115" s="35">
        <f t="shared" si="16"/>
        <v>4171</v>
      </c>
      <c r="P115" s="35">
        <f t="shared" si="16"/>
        <v>1787</v>
      </c>
      <c r="Q115" s="35">
        <f t="shared" si="17"/>
        <v>5958</v>
      </c>
    </row>
    <row r="116" spans="1:17" ht="15.75">
      <c r="A116" s="326" t="s">
        <v>25</v>
      </c>
      <c r="B116" s="326"/>
      <c r="C116" s="36">
        <f aca="true" t="shared" si="18" ref="C116:P116">SUM(C96:C115)</f>
        <v>1167</v>
      </c>
      <c r="D116" s="36">
        <f t="shared" si="18"/>
        <v>764</v>
      </c>
      <c r="E116" s="36">
        <f t="shared" si="18"/>
        <v>10238</v>
      </c>
      <c r="F116" s="36">
        <f t="shared" si="18"/>
        <v>5058</v>
      </c>
      <c r="G116" s="36">
        <f t="shared" si="18"/>
        <v>602</v>
      </c>
      <c r="H116" s="36">
        <f t="shared" si="18"/>
        <v>285</v>
      </c>
      <c r="I116" s="36">
        <f t="shared" si="18"/>
        <v>76</v>
      </c>
      <c r="J116" s="36">
        <f t="shared" si="18"/>
        <v>24</v>
      </c>
      <c r="K116" s="36">
        <f t="shared" si="18"/>
        <v>22</v>
      </c>
      <c r="L116" s="36">
        <f t="shared" si="18"/>
        <v>6</v>
      </c>
      <c r="M116" s="36">
        <f t="shared" si="18"/>
        <v>11</v>
      </c>
      <c r="N116" s="36">
        <f t="shared" si="18"/>
        <v>3</v>
      </c>
      <c r="O116" s="36">
        <f t="shared" si="18"/>
        <v>12116</v>
      </c>
      <c r="P116" s="36">
        <f t="shared" si="18"/>
        <v>6140</v>
      </c>
      <c r="Q116" s="35">
        <f t="shared" si="17"/>
        <v>18256</v>
      </c>
    </row>
    <row r="119" spans="1:17" ht="30.75">
      <c r="A119" s="282" t="s">
        <v>152</v>
      </c>
      <c r="B119" s="282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</row>
    <row r="120" spans="1:17" ht="12.75">
      <c r="A120" s="327" t="s">
        <v>22</v>
      </c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9"/>
    </row>
    <row r="121" spans="1:17" ht="12.75">
      <c r="A121" s="327"/>
      <c r="B121" s="328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9"/>
    </row>
    <row r="122" spans="1:17" ht="12.75">
      <c r="A122" s="277" t="s">
        <v>29</v>
      </c>
      <c r="B122" s="277"/>
      <c r="C122" s="280" t="s">
        <v>30</v>
      </c>
      <c r="D122" s="277"/>
      <c r="E122" s="280" t="s">
        <v>31</v>
      </c>
      <c r="F122" s="277"/>
      <c r="G122" s="280" t="s">
        <v>32</v>
      </c>
      <c r="H122" s="277"/>
      <c r="I122" s="280" t="s">
        <v>62</v>
      </c>
      <c r="J122" s="277"/>
      <c r="K122" s="280" t="s">
        <v>33</v>
      </c>
      <c r="L122" s="280"/>
      <c r="M122" s="280" t="s">
        <v>63</v>
      </c>
      <c r="N122" s="277"/>
      <c r="O122" s="280" t="s">
        <v>25</v>
      </c>
      <c r="P122" s="280"/>
      <c r="Q122" s="280"/>
    </row>
    <row r="123" spans="1:17" ht="12.75">
      <c r="A123" s="277"/>
      <c r="B123" s="277"/>
      <c r="C123" s="277"/>
      <c r="D123" s="277"/>
      <c r="E123" s="277"/>
      <c r="F123" s="277"/>
      <c r="G123" s="277"/>
      <c r="H123" s="277"/>
      <c r="I123" s="277"/>
      <c r="J123" s="277"/>
      <c r="K123" s="280"/>
      <c r="L123" s="280"/>
      <c r="M123" s="277"/>
      <c r="N123" s="277"/>
      <c r="O123" s="280"/>
      <c r="P123" s="280"/>
      <c r="Q123" s="280"/>
    </row>
    <row r="124" spans="1:17" ht="15.75">
      <c r="A124" s="277"/>
      <c r="B124" s="277"/>
      <c r="C124" s="18" t="s">
        <v>26</v>
      </c>
      <c r="D124" s="18" t="s">
        <v>27</v>
      </c>
      <c r="E124" s="18" t="s">
        <v>26</v>
      </c>
      <c r="F124" s="18" t="s">
        <v>27</v>
      </c>
      <c r="G124" s="18" t="s">
        <v>26</v>
      </c>
      <c r="H124" s="18" t="s">
        <v>27</v>
      </c>
      <c r="I124" s="18" t="s">
        <v>26</v>
      </c>
      <c r="J124" s="18" t="s">
        <v>27</v>
      </c>
      <c r="K124" s="18" t="s">
        <v>26</v>
      </c>
      <c r="L124" s="18" t="s">
        <v>27</v>
      </c>
      <c r="M124" s="18" t="s">
        <v>26</v>
      </c>
      <c r="N124" s="18" t="s">
        <v>27</v>
      </c>
      <c r="O124" s="18" t="s">
        <v>26</v>
      </c>
      <c r="P124" s="18" t="s">
        <v>27</v>
      </c>
      <c r="Q124" s="18" t="s">
        <v>25</v>
      </c>
    </row>
    <row r="125" spans="1:17" ht="15.75">
      <c r="A125" s="276" t="s">
        <v>41</v>
      </c>
      <c r="B125" s="304"/>
      <c r="C125" s="11">
        <v>5083</v>
      </c>
      <c r="D125" s="11">
        <v>4334</v>
      </c>
      <c r="E125" s="11">
        <v>40476</v>
      </c>
      <c r="F125" s="11">
        <v>38073</v>
      </c>
      <c r="G125" s="11">
        <v>11197</v>
      </c>
      <c r="H125" s="11">
        <v>10251</v>
      </c>
      <c r="I125" s="11">
        <v>3162</v>
      </c>
      <c r="J125" s="11">
        <v>2826</v>
      </c>
      <c r="K125" s="11">
        <v>847</v>
      </c>
      <c r="L125" s="11">
        <v>762</v>
      </c>
      <c r="M125" s="11">
        <v>195</v>
      </c>
      <c r="N125" s="11">
        <v>138</v>
      </c>
      <c r="O125" s="11">
        <f>SUM(C125,M125,K125,I125,G125,E125)</f>
        <v>60960</v>
      </c>
      <c r="P125" s="11">
        <f>SUM(D125,N125,L125,J125,H125,F125)</f>
        <v>56384</v>
      </c>
      <c r="Q125" s="11">
        <f>SUM(O125:P125)</f>
        <v>117344</v>
      </c>
    </row>
    <row r="126" spans="1:17" ht="15.75">
      <c r="A126" s="276" t="s">
        <v>42</v>
      </c>
      <c r="B126" s="304"/>
      <c r="C126" s="11">
        <v>2591</v>
      </c>
      <c r="D126" s="11">
        <v>2295</v>
      </c>
      <c r="E126" s="11">
        <v>20521</v>
      </c>
      <c r="F126" s="11">
        <v>18632</v>
      </c>
      <c r="G126" s="11">
        <v>4765</v>
      </c>
      <c r="H126" s="11">
        <v>5338</v>
      </c>
      <c r="I126" s="11">
        <v>1699</v>
      </c>
      <c r="J126" s="11">
        <v>1925</v>
      </c>
      <c r="K126" s="11">
        <v>644</v>
      </c>
      <c r="L126" s="11">
        <v>626</v>
      </c>
      <c r="M126" s="11">
        <v>281</v>
      </c>
      <c r="N126" s="11">
        <v>356</v>
      </c>
      <c r="O126" s="11">
        <f aca="true" t="shared" si="19" ref="O126:P145">SUM(C126,M126,K126,I126,G126,E126)</f>
        <v>30501</v>
      </c>
      <c r="P126" s="11">
        <f t="shared" si="19"/>
        <v>29172</v>
      </c>
      <c r="Q126" s="11">
        <f aca="true" t="shared" si="20" ref="Q126:Q145">SUM(O126:P126)</f>
        <v>59673</v>
      </c>
    </row>
    <row r="127" spans="1:17" ht="15.75">
      <c r="A127" s="276" t="s">
        <v>43</v>
      </c>
      <c r="B127" s="304"/>
      <c r="C127" s="11">
        <v>2222</v>
      </c>
      <c r="D127" s="11">
        <v>1924</v>
      </c>
      <c r="E127" s="11">
        <v>15852</v>
      </c>
      <c r="F127" s="11">
        <v>14621</v>
      </c>
      <c r="G127" s="11">
        <v>2723</v>
      </c>
      <c r="H127" s="11">
        <v>2513</v>
      </c>
      <c r="I127" s="11">
        <v>605</v>
      </c>
      <c r="J127" s="11">
        <v>586</v>
      </c>
      <c r="K127" s="11">
        <v>148</v>
      </c>
      <c r="L127" s="11">
        <v>102</v>
      </c>
      <c r="M127" s="11">
        <v>58</v>
      </c>
      <c r="N127" s="11">
        <v>30</v>
      </c>
      <c r="O127" s="11">
        <f t="shared" si="19"/>
        <v>21608</v>
      </c>
      <c r="P127" s="11">
        <f t="shared" si="19"/>
        <v>19776</v>
      </c>
      <c r="Q127" s="11">
        <f t="shared" si="20"/>
        <v>41384</v>
      </c>
    </row>
    <row r="128" spans="1:17" ht="15.75">
      <c r="A128" s="276" t="s">
        <v>44</v>
      </c>
      <c r="B128" s="304"/>
      <c r="C128" s="11">
        <v>2426</v>
      </c>
      <c r="D128" s="11">
        <v>2209</v>
      </c>
      <c r="E128" s="11">
        <v>19181</v>
      </c>
      <c r="F128" s="11">
        <v>17773</v>
      </c>
      <c r="G128" s="11">
        <v>3581</v>
      </c>
      <c r="H128" s="11">
        <v>2887</v>
      </c>
      <c r="I128" s="11">
        <v>747</v>
      </c>
      <c r="J128" s="11">
        <v>519</v>
      </c>
      <c r="K128" s="11">
        <v>170</v>
      </c>
      <c r="L128" s="11">
        <v>130</v>
      </c>
      <c r="M128" s="11">
        <v>65</v>
      </c>
      <c r="N128" s="11">
        <v>36</v>
      </c>
      <c r="O128" s="11">
        <f t="shared" si="19"/>
        <v>26170</v>
      </c>
      <c r="P128" s="11">
        <f t="shared" si="19"/>
        <v>23554</v>
      </c>
      <c r="Q128" s="11">
        <f t="shared" si="20"/>
        <v>49724</v>
      </c>
    </row>
    <row r="129" spans="1:17" ht="15.75">
      <c r="A129" s="276" t="s">
        <v>45</v>
      </c>
      <c r="B129" s="6" t="s">
        <v>46</v>
      </c>
      <c r="C129" s="11">
        <v>1480</v>
      </c>
      <c r="D129" s="11">
        <v>1431</v>
      </c>
      <c r="E129" s="11">
        <v>15063</v>
      </c>
      <c r="F129" s="11">
        <v>14543</v>
      </c>
      <c r="G129" s="11">
        <v>2350</v>
      </c>
      <c r="H129" s="11">
        <v>2184</v>
      </c>
      <c r="I129" s="11">
        <v>689</v>
      </c>
      <c r="J129" s="11">
        <v>551</v>
      </c>
      <c r="K129" s="11">
        <v>194</v>
      </c>
      <c r="L129" s="11">
        <v>139</v>
      </c>
      <c r="M129" s="11">
        <v>62</v>
      </c>
      <c r="N129" s="11">
        <v>28</v>
      </c>
      <c r="O129" s="11">
        <f t="shared" si="19"/>
        <v>19838</v>
      </c>
      <c r="P129" s="11">
        <f t="shared" si="19"/>
        <v>18876</v>
      </c>
      <c r="Q129" s="11">
        <f t="shared" si="20"/>
        <v>38714</v>
      </c>
    </row>
    <row r="130" spans="1:17" ht="15.75">
      <c r="A130" s="276"/>
      <c r="B130" s="6" t="s">
        <v>47</v>
      </c>
      <c r="C130" s="11">
        <v>2356</v>
      </c>
      <c r="D130" s="11">
        <v>2258</v>
      </c>
      <c r="E130" s="11">
        <v>27896</v>
      </c>
      <c r="F130" s="11">
        <v>25912</v>
      </c>
      <c r="G130" s="11">
        <v>5978</v>
      </c>
      <c r="H130" s="11">
        <v>5390</v>
      </c>
      <c r="I130" s="11">
        <v>1763</v>
      </c>
      <c r="J130" s="11">
        <v>1695</v>
      </c>
      <c r="K130" s="11">
        <v>630</v>
      </c>
      <c r="L130" s="11">
        <v>639</v>
      </c>
      <c r="M130" s="11">
        <v>223</v>
      </c>
      <c r="N130" s="11">
        <v>257</v>
      </c>
      <c r="O130" s="11">
        <f t="shared" si="19"/>
        <v>38846</v>
      </c>
      <c r="P130" s="11">
        <f t="shared" si="19"/>
        <v>36151</v>
      </c>
      <c r="Q130" s="11">
        <f t="shared" si="20"/>
        <v>74997</v>
      </c>
    </row>
    <row r="131" spans="1:17" ht="15.75">
      <c r="A131" s="276"/>
      <c r="B131" s="6" t="s">
        <v>48</v>
      </c>
      <c r="C131" s="11">
        <v>1531</v>
      </c>
      <c r="D131" s="11">
        <v>1527</v>
      </c>
      <c r="E131" s="11">
        <v>14770</v>
      </c>
      <c r="F131" s="11">
        <v>13133</v>
      </c>
      <c r="G131" s="11">
        <v>2511</v>
      </c>
      <c r="H131" s="11">
        <v>2733</v>
      </c>
      <c r="I131" s="11">
        <v>546</v>
      </c>
      <c r="J131" s="11">
        <v>771</v>
      </c>
      <c r="K131" s="11">
        <v>183</v>
      </c>
      <c r="L131" s="11">
        <v>230</v>
      </c>
      <c r="M131" s="11">
        <v>28</v>
      </c>
      <c r="N131" s="11">
        <v>37</v>
      </c>
      <c r="O131" s="11">
        <f t="shared" si="19"/>
        <v>19569</v>
      </c>
      <c r="P131" s="11">
        <f t="shared" si="19"/>
        <v>18431</v>
      </c>
      <c r="Q131" s="11">
        <f t="shared" si="20"/>
        <v>38000</v>
      </c>
    </row>
    <row r="132" spans="1:17" ht="15.75">
      <c r="A132" s="276"/>
      <c r="B132" s="6" t="s">
        <v>49</v>
      </c>
      <c r="C132" s="11">
        <v>862</v>
      </c>
      <c r="D132" s="11">
        <v>717</v>
      </c>
      <c r="E132" s="11">
        <v>8791</v>
      </c>
      <c r="F132" s="11">
        <v>8453</v>
      </c>
      <c r="G132" s="11">
        <v>1614</v>
      </c>
      <c r="H132" s="11">
        <v>1380</v>
      </c>
      <c r="I132" s="11">
        <v>413</v>
      </c>
      <c r="J132" s="11">
        <v>369</v>
      </c>
      <c r="K132" s="11">
        <v>117</v>
      </c>
      <c r="L132" s="11">
        <v>99</v>
      </c>
      <c r="M132" s="11">
        <v>24</v>
      </c>
      <c r="N132" s="11">
        <v>34</v>
      </c>
      <c r="O132" s="11">
        <f t="shared" si="19"/>
        <v>11821</v>
      </c>
      <c r="P132" s="11">
        <f t="shared" si="19"/>
        <v>11052</v>
      </c>
      <c r="Q132" s="11">
        <f t="shared" si="20"/>
        <v>22873</v>
      </c>
    </row>
    <row r="133" spans="1:17" ht="15.75">
      <c r="A133" s="276"/>
      <c r="B133" s="6" t="s">
        <v>50</v>
      </c>
      <c r="C133" s="11">
        <v>1734</v>
      </c>
      <c r="D133" s="11">
        <v>1720</v>
      </c>
      <c r="E133" s="11">
        <v>17945</v>
      </c>
      <c r="F133" s="11">
        <v>16828</v>
      </c>
      <c r="G133" s="11">
        <v>2601</v>
      </c>
      <c r="H133" s="11">
        <v>2344</v>
      </c>
      <c r="I133" s="11">
        <v>732</v>
      </c>
      <c r="J133" s="11">
        <v>473</v>
      </c>
      <c r="K133" s="11">
        <v>213</v>
      </c>
      <c r="L133" s="11">
        <v>135</v>
      </c>
      <c r="M133" s="11">
        <v>69</v>
      </c>
      <c r="N133" s="11">
        <v>65</v>
      </c>
      <c r="O133" s="11">
        <f t="shared" si="19"/>
        <v>23294</v>
      </c>
      <c r="P133" s="11">
        <f t="shared" si="19"/>
        <v>21565</v>
      </c>
      <c r="Q133" s="11">
        <f t="shared" si="20"/>
        <v>44859</v>
      </c>
    </row>
    <row r="134" spans="1:17" ht="15.75">
      <c r="A134" s="276"/>
      <c r="B134" s="6" t="s">
        <v>51</v>
      </c>
      <c r="C134" s="11">
        <v>1132</v>
      </c>
      <c r="D134" s="11">
        <v>1134</v>
      </c>
      <c r="E134" s="11">
        <v>13400</v>
      </c>
      <c r="F134" s="11">
        <v>12720</v>
      </c>
      <c r="G134" s="11">
        <v>2220</v>
      </c>
      <c r="H134" s="11">
        <v>1965</v>
      </c>
      <c r="I134" s="11">
        <v>619</v>
      </c>
      <c r="J134" s="11">
        <v>593</v>
      </c>
      <c r="K134" s="11">
        <v>163</v>
      </c>
      <c r="L134" s="11">
        <v>132</v>
      </c>
      <c r="M134" s="11">
        <v>26</v>
      </c>
      <c r="N134" s="11">
        <v>20</v>
      </c>
      <c r="O134" s="11">
        <f t="shared" si="19"/>
        <v>17560</v>
      </c>
      <c r="P134" s="11">
        <f t="shared" si="19"/>
        <v>16564</v>
      </c>
      <c r="Q134" s="11">
        <f t="shared" si="20"/>
        <v>34124</v>
      </c>
    </row>
    <row r="135" spans="1:17" ht="15.75">
      <c r="A135" s="276" t="s">
        <v>52</v>
      </c>
      <c r="B135" s="304"/>
      <c r="C135" s="11">
        <v>3296</v>
      </c>
      <c r="D135" s="11">
        <v>3131</v>
      </c>
      <c r="E135" s="11">
        <v>23315</v>
      </c>
      <c r="F135" s="11">
        <v>20559</v>
      </c>
      <c r="G135" s="11">
        <v>6501</v>
      </c>
      <c r="H135" s="11">
        <v>6033</v>
      </c>
      <c r="I135" s="11">
        <v>2260</v>
      </c>
      <c r="J135" s="11">
        <v>2157</v>
      </c>
      <c r="K135" s="11">
        <v>693</v>
      </c>
      <c r="L135" s="11">
        <v>657</v>
      </c>
      <c r="M135" s="11">
        <v>203</v>
      </c>
      <c r="N135" s="11">
        <v>250</v>
      </c>
      <c r="O135" s="11">
        <f t="shared" si="19"/>
        <v>36268</v>
      </c>
      <c r="P135" s="11">
        <f t="shared" si="19"/>
        <v>32787</v>
      </c>
      <c r="Q135" s="11">
        <f t="shared" si="20"/>
        <v>69055</v>
      </c>
    </row>
    <row r="136" spans="1:17" ht="15.75">
      <c r="A136" s="276" t="s">
        <v>53</v>
      </c>
      <c r="B136" s="304"/>
      <c r="C136" s="11">
        <v>2311</v>
      </c>
      <c r="D136" s="11">
        <v>2281</v>
      </c>
      <c r="E136" s="11">
        <v>25694</v>
      </c>
      <c r="F136" s="11">
        <v>23520</v>
      </c>
      <c r="G136" s="11">
        <v>6708</v>
      </c>
      <c r="H136" s="11">
        <v>6019</v>
      </c>
      <c r="I136" s="11">
        <v>2134</v>
      </c>
      <c r="J136" s="11">
        <v>1714</v>
      </c>
      <c r="K136" s="11">
        <v>679</v>
      </c>
      <c r="L136" s="11">
        <v>590</v>
      </c>
      <c r="M136" s="11">
        <v>365</v>
      </c>
      <c r="N136" s="11">
        <v>286</v>
      </c>
      <c r="O136" s="11">
        <f t="shared" si="19"/>
        <v>37891</v>
      </c>
      <c r="P136" s="11">
        <f t="shared" si="19"/>
        <v>34410</v>
      </c>
      <c r="Q136" s="11">
        <f t="shared" si="20"/>
        <v>72301</v>
      </c>
    </row>
    <row r="137" spans="1:17" ht="15.75">
      <c r="A137" s="276" t="s">
        <v>54</v>
      </c>
      <c r="B137" s="304"/>
      <c r="C137" s="11">
        <v>1277</v>
      </c>
      <c r="D137" s="11">
        <v>1183</v>
      </c>
      <c r="E137" s="11">
        <v>14402</v>
      </c>
      <c r="F137" s="11">
        <v>14223</v>
      </c>
      <c r="G137" s="11">
        <v>4028</v>
      </c>
      <c r="H137" s="11">
        <v>3353</v>
      </c>
      <c r="I137" s="11">
        <v>1270</v>
      </c>
      <c r="J137" s="11">
        <v>1008</v>
      </c>
      <c r="K137" s="11">
        <v>454</v>
      </c>
      <c r="L137" s="11">
        <v>368</v>
      </c>
      <c r="M137" s="11">
        <v>142</v>
      </c>
      <c r="N137" s="11">
        <v>130</v>
      </c>
      <c r="O137" s="11">
        <f t="shared" si="19"/>
        <v>21573</v>
      </c>
      <c r="P137" s="11">
        <f t="shared" si="19"/>
        <v>20265</v>
      </c>
      <c r="Q137" s="11">
        <f t="shared" si="20"/>
        <v>41838</v>
      </c>
    </row>
    <row r="138" spans="1:17" ht="15.75">
      <c r="A138" s="276" t="s">
        <v>55</v>
      </c>
      <c r="B138" s="304"/>
      <c r="C138" s="11">
        <v>1478</v>
      </c>
      <c r="D138" s="11">
        <v>1283</v>
      </c>
      <c r="E138" s="11">
        <v>17863</v>
      </c>
      <c r="F138" s="11">
        <v>16621</v>
      </c>
      <c r="G138" s="11">
        <v>4869</v>
      </c>
      <c r="H138" s="11">
        <v>4586</v>
      </c>
      <c r="I138" s="11">
        <v>1393</v>
      </c>
      <c r="J138" s="11">
        <v>1218</v>
      </c>
      <c r="K138" s="11">
        <v>427</v>
      </c>
      <c r="L138" s="11">
        <v>437</v>
      </c>
      <c r="M138" s="11">
        <v>115</v>
      </c>
      <c r="N138" s="11">
        <v>95</v>
      </c>
      <c r="O138" s="11">
        <f t="shared" si="19"/>
        <v>26145</v>
      </c>
      <c r="P138" s="11">
        <f t="shared" si="19"/>
        <v>24240</v>
      </c>
      <c r="Q138" s="11">
        <f t="shared" si="20"/>
        <v>50385</v>
      </c>
    </row>
    <row r="139" spans="1:17" ht="15.75">
      <c r="A139" s="276" t="s">
        <v>56</v>
      </c>
      <c r="B139" s="304"/>
      <c r="C139" s="11">
        <v>1332</v>
      </c>
      <c r="D139" s="11">
        <v>1300</v>
      </c>
      <c r="E139" s="11">
        <v>16806</v>
      </c>
      <c r="F139" s="11">
        <v>15359</v>
      </c>
      <c r="G139" s="11">
        <v>3670</v>
      </c>
      <c r="H139" s="11">
        <v>3257</v>
      </c>
      <c r="I139" s="11">
        <v>988</v>
      </c>
      <c r="J139" s="11">
        <v>931</v>
      </c>
      <c r="K139" s="11">
        <v>277</v>
      </c>
      <c r="L139" s="11">
        <v>216</v>
      </c>
      <c r="M139" s="11">
        <v>53</v>
      </c>
      <c r="N139" s="11">
        <v>45</v>
      </c>
      <c r="O139" s="11">
        <f t="shared" si="19"/>
        <v>23126</v>
      </c>
      <c r="P139" s="11">
        <f t="shared" si="19"/>
        <v>21108</v>
      </c>
      <c r="Q139" s="11">
        <f t="shared" si="20"/>
        <v>44234</v>
      </c>
    </row>
    <row r="140" spans="1:17" ht="15.75">
      <c r="A140" s="276" t="s">
        <v>57</v>
      </c>
      <c r="B140" s="304"/>
      <c r="C140" s="11">
        <v>795</v>
      </c>
      <c r="D140" s="11">
        <v>825</v>
      </c>
      <c r="E140" s="11">
        <v>9815</v>
      </c>
      <c r="F140" s="11">
        <v>8872</v>
      </c>
      <c r="G140" s="11">
        <v>2672</v>
      </c>
      <c r="H140" s="11">
        <v>2497</v>
      </c>
      <c r="I140" s="11">
        <v>820</v>
      </c>
      <c r="J140" s="11">
        <v>726</v>
      </c>
      <c r="K140" s="11">
        <v>256</v>
      </c>
      <c r="L140" s="11">
        <v>179</v>
      </c>
      <c r="M140" s="11">
        <v>74</v>
      </c>
      <c r="N140" s="11">
        <v>45</v>
      </c>
      <c r="O140" s="11">
        <f t="shared" si="19"/>
        <v>14432</v>
      </c>
      <c r="P140" s="11">
        <f t="shared" si="19"/>
        <v>13144</v>
      </c>
      <c r="Q140" s="11">
        <f t="shared" si="20"/>
        <v>27576</v>
      </c>
    </row>
    <row r="141" spans="1:17" ht="15.75">
      <c r="A141" s="276" t="s">
        <v>58</v>
      </c>
      <c r="B141" s="304"/>
      <c r="C141" s="11">
        <v>1354</v>
      </c>
      <c r="D141" s="11">
        <v>1360</v>
      </c>
      <c r="E141" s="11">
        <v>16241</v>
      </c>
      <c r="F141" s="11">
        <v>14237</v>
      </c>
      <c r="G141" s="11">
        <v>4958</v>
      </c>
      <c r="H141" s="11">
        <v>4533</v>
      </c>
      <c r="I141" s="11">
        <v>1297</v>
      </c>
      <c r="J141" s="11">
        <v>1124</v>
      </c>
      <c r="K141" s="11">
        <v>348</v>
      </c>
      <c r="L141" s="11">
        <v>277</v>
      </c>
      <c r="M141" s="11">
        <v>103</v>
      </c>
      <c r="N141" s="11">
        <v>42</v>
      </c>
      <c r="O141" s="11">
        <f t="shared" si="19"/>
        <v>24301</v>
      </c>
      <c r="P141" s="11">
        <f t="shared" si="19"/>
        <v>21573</v>
      </c>
      <c r="Q141" s="11">
        <f t="shared" si="20"/>
        <v>45874</v>
      </c>
    </row>
    <row r="142" spans="1:17" ht="15.75">
      <c r="A142" s="276" t="s">
        <v>59</v>
      </c>
      <c r="B142" s="304"/>
      <c r="C142" s="11">
        <v>2509</v>
      </c>
      <c r="D142" s="11">
        <v>2404</v>
      </c>
      <c r="E142" s="11">
        <v>25353</v>
      </c>
      <c r="F142" s="11">
        <v>23104</v>
      </c>
      <c r="G142" s="11">
        <v>8149</v>
      </c>
      <c r="H142" s="11">
        <v>7072</v>
      </c>
      <c r="I142" s="11">
        <v>2440</v>
      </c>
      <c r="J142" s="11">
        <v>2118</v>
      </c>
      <c r="K142" s="11">
        <v>734</v>
      </c>
      <c r="L142" s="11">
        <v>614</v>
      </c>
      <c r="M142" s="11">
        <v>156</v>
      </c>
      <c r="N142" s="11">
        <v>159</v>
      </c>
      <c r="O142" s="11">
        <f t="shared" si="19"/>
        <v>39341</v>
      </c>
      <c r="P142" s="11">
        <f t="shared" si="19"/>
        <v>35471</v>
      </c>
      <c r="Q142" s="11">
        <f t="shared" si="20"/>
        <v>74812</v>
      </c>
    </row>
    <row r="143" spans="1:17" ht="15.75">
      <c r="A143" s="276" t="s">
        <v>60</v>
      </c>
      <c r="B143" s="304"/>
      <c r="C143" s="11">
        <v>2210</v>
      </c>
      <c r="D143" s="11">
        <v>3160</v>
      </c>
      <c r="E143" s="11">
        <v>11411</v>
      </c>
      <c r="F143" s="11">
        <v>10931</v>
      </c>
      <c r="G143" s="11">
        <v>4186</v>
      </c>
      <c r="H143" s="11">
        <v>3225</v>
      </c>
      <c r="I143" s="11">
        <v>2505</v>
      </c>
      <c r="J143" s="11">
        <v>1163</v>
      </c>
      <c r="K143" s="11">
        <v>2329</v>
      </c>
      <c r="L143" s="11">
        <v>383</v>
      </c>
      <c r="M143" s="11">
        <v>1882</v>
      </c>
      <c r="N143" s="11">
        <v>356</v>
      </c>
      <c r="O143" s="11">
        <f t="shared" si="19"/>
        <v>24523</v>
      </c>
      <c r="P143" s="11">
        <f t="shared" si="19"/>
        <v>19218</v>
      </c>
      <c r="Q143" s="11">
        <f t="shared" si="20"/>
        <v>43741</v>
      </c>
    </row>
    <row r="144" spans="1:17" ht="15.75">
      <c r="A144" s="276" t="s">
        <v>61</v>
      </c>
      <c r="B144" s="304"/>
      <c r="C144" s="11">
        <v>3055</v>
      </c>
      <c r="D144" s="11">
        <v>3251</v>
      </c>
      <c r="E144" s="11">
        <v>34349</v>
      </c>
      <c r="F144" s="11">
        <v>33776</v>
      </c>
      <c r="G144" s="11">
        <v>8001</v>
      </c>
      <c r="H144" s="11">
        <v>8016</v>
      </c>
      <c r="I144" s="11">
        <v>2320</v>
      </c>
      <c r="J144" s="11">
        <v>1946</v>
      </c>
      <c r="K144" s="11">
        <v>782</v>
      </c>
      <c r="L144" s="11">
        <v>545</v>
      </c>
      <c r="M144" s="11">
        <v>248</v>
      </c>
      <c r="N144" s="11">
        <v>189</v>
      </c>
      <c r="O144" s="11">
        <f t="shared" si="19"/>
        <v>48755</v>
      </c>
      <c r="P144" s="11">
        <f t="shared" si="19"/>
        <v>47723</v>
      </c>
      <c r="Q144" s="11">
        <f t="shared" si="20"/>
        <v>96478</v>
      </c>
    </row>
    <row r="145" spans="1:17" ht="15.75">
      <c r="A145" s="277" t="s">
        <v>25</v>
      </c>
      <c r="B145" s="277"/>
      <c r="C145" s="12">
        <f aca="true" t="shared" si="21" ref="C145:N145">SUM(C125:C144)</f>
        <v>41034</v>
      </c>
      <c r="D145" s="12">
        <f t="shared" si="21"/>
        <v>39727</v>
      </c>
      <c r="E145" s="12">
        <f t="shared" si="21"/>
        <v>389144</v>
      </c>
      <c r="F145" s="12">
        <f t="shared" si="21"/>
        <v>361890</v>
      </c>
      <c r="G145" s="12">
        <f t="shared" si="21"/>
        <v>93282</v>
      </c>
      <c r="H145" s="12">
        <f t="shared" si="21"/>
        <v>85576</v>
      </c>
      <c r="I145" s="12">
        <f t="shared" si="21"/>
        <v>28402</v>
      </c>
      <c r="J145" s="12">
        <f t="shared" si="21"/>
        <v>24413</v>
      </c>
      <c r="K145" s="12">
        <f t="shared" si="21"/>
        <v>10288</v>
      </c>
      <c r="L145" s="12">
        <f t="shared" si="21"/>
        <v>7260</v>
      </c>
      <c r="M145" s="12">
        <f t="shared" si="21"/>
        <v>4372</v>
      </c>
      <c r="N145" s="12">
        <f t="shared" si="21"/>
        <v>2598</v>
      </c>
      <c r="O145" s="11">
        <f t="shared" si="19"/>
        <v>566522</v>
      </c>
      <c r="P145" s="11">
        <f t="shared" si="19"/>
        <v>521464</v>
      </c>
      <c r="Q145" s="11">
        <f t="shared" si="20"/>
        <v>1087986</v>
      </c>
    </row>
    <row r="148" spans="1:15" ht="30.75">
      <c r="A148" s="305" t="s">
        <v>153</v>
      </c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</row>
    <row r="149" spans="1:15" ht="12.75">
      <c r="A149" s="282" t="s">
        <v>16</v>
      </c>
      <c r="B149" s="282"/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</row>
    <row r="150" spans="1:15" ht="12.75">
      <c r="A150" s="282"/>
      <c r="B150" s="282"/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</row>
    <row r="151" spans="1:15" ht="15.75">
      <c r="A151" s="277" t="s">
        <v>29</v>
      </c>
      <c r="B151" s="277"/>
      <c r="C151" s="280" t="s">
        <v>32</v>
      </c>
      <c r="D151" s="277"/>
      <c r="E151" s="280" t="s">
        <v>64</v>
      </c>
      <c r="F151" s="277"/>
      <c r="G151" s="280" t="s">
        <v>33</v>
      </c>
      <c r="H151" s="277"/>
      <c r="I151" s="280" t="s">
        <v>65</v>
      </c>
      <c r="J151" s="277"/>
      <c r="K151" s="280" t="s">
        <v>66</v>
      </c>
      <c r="L151" s="280"/>
      <c r="M151" s="280" t="s">
        <v>25</v>
      </c>
      <c r="N151" s="280"/>
      <c r="O151" s="280"/>
    </row>
    <row r="152" spans="1:15" ht="15.75">
      <c r="A152" s="277"/>
      <c r="B152" s="277"/>
      <c r="C152" s="18" t="s">
        <v>128</v>
      </c>
      <c r="D152" s="18" t="s">
        <v>27</v>
      </c>
      <c r="E152" s="18" t="s">
        <v>128</v>
      </c>
      <c r="F152" s="18" t="s">
        <v>27</v>
      </c>
      <c r="G152" s="18" t="s">
        <v>128</v>
      </c>
      <c r="H152" s="18" t="s">
        <v>27</v>
      </c>
      <c r="I152" s="18" t="s">
        <v>128</v>
      </c>
      <c r="J152" s="18" t="s">
        <v>27</v>
      </c>
      <c r="K152" s="18" t="s">
        <v>128</v>
      </c>
      <c r="L152" s="18" t="s">
        <v>27</v>
      </c>
      <c r="M152" s="18" t="s">
        <v>128</v>
      </c>
      <c r="N152" s="18" t="s">
        <v>27</v>
      </c>
      <c r="O152" s="18" t="s">
        <v>25</v>
      </c>
    </row>
    <row r="153" spans="1:15" ht="15.75">
      <c r="A153" s="276" t="s">
        <v>41</v>
      </c>
      <c r="B153" s="276"/>
      <c r="C153" s="4">
        <v>34829</v>
      </c>
      <c r="D153" s="4">
        <v>31712</v>
      </c>
      <c r="E153" s="4">
        <v>12145</v>
      </c>
      <c r="F153" s="4">
        <v>10660</v>
      </c>
      <c r="G153" s="4">
        <v>4837</v>
      </c>
      <c r="H153" s="4">
        <v>3999</v>
      </c>
      <c r="I153" s="4">
        <v>1928</v>
      </c>
      <c r="J153" s="4">
        <v>1449</v>
      </c>
      <c r="K153" s="4">
        <v>726</v>
      </c>
      <c r="L153" s="4">
        <v>515</v>
      </c>
      <c r="M153" s="4">
        <f>K153+I153+G153+E153+C153</f>
        <v>54465</v>
      </c>
      <c r="N153" s="4">
        <f>L153+J153+H153+F153+D153</f>
        <v>48335</v>
      </c>
      <c r="O153" s="4">
        <f>N153+M153</f>
        <v>102800</v>
      </c>
    </row>
    <row r="154" spans="1:15" ht="15.75">
      <c r="A154" s="276" t="s">
        <v>42</v>
      </c>
      <c r="B154" s="276"/>
      <c r="C154" s="4">
        <v>14527</v>
      </c>
      <c r="D154" s="4">
        <v>12477</v>
      </c>
      <c r="E154" s="4">
        <v>10253</v>
      </c>
      <c r="F154" s="4">
        <v>7230</v>
      </c>
      <c r="G154" s="4">
        <v>1323</v>
      </c>
      <c r="H154" s="4">
        <v>2380</v>
      </c>
      <c r="I154" s="4">
        <v>833</v>
      </c>
      <c r="J154" s="4">
        <v>870</v>
      </c>
      <c r="K154" s="4">
        <v>483</v>
      </c>
      <c r="L154" s="4">
        <v>222</v>
      </c>
      <c r="M154" s="4">
        <f aca="true" t="shared" si="22" ref="M154:N172">K154+I154+G154+E154+C154</f>
        <v>27419</v>
      </c>
      <c r="N154" s="4">
        <f t="shared" si="22"/>
        <v>23179</v>
      </c>
      <c r="O154" s="4">
        <f aca="true" t="shared" si="23" ref="O154:O172">N154+M154</f>
        <v>50598</v>
      </c>
    </row>
    <row r="155" spans="1:15" ht="15.75">
      <c r="A155" s="276" t="s">
        <v>43</v>
      </c>
      <c r="B155" s="276"/>
      <c r="C155" s="4">
        <v>11873</v>
      </c>
      <c r="D155" s="4">
        <v>10789</v>
      </c>
      <c r="E155" s="4">
        <v>5926</v>
      </c>
      <c r="F155" s="4">
        <v>5703</v>
      </c>
      <c r="G155" s="4">
        <v>1214</v>
      </c>
      <c r="H155" s="4">
        <v>1107</v>
      </c>
      <c r="I155" s="4">
        <v>326</v>
      </c>
      <c r="J155" s="4">
        <v>268</v>
      </c>
      <c r="K155" s="4">
        <v>128</v>
      </c>
      <c r="L155" s="4">
        <v>90</v>
      </c>
      <c r="M155" s="4">
        <f t="shared" si="22"/>
        <v>19467</v>
      </c>
      <c r="N155" s="4">
        <f t="shared" si="22"/>
        <v>17957</v>
      </c>
      <c r="O155" s="4">
        <f t="shared" si="23"/>
        <v>37424</v>
      </c>
    </row>
    <row r="156" spans="1:15" ht="15.75">
      <c r="A156" s="276" t="s">
        <v>44</v>
      </c>
      <c r="B156" s="276"/>
      <c r="C156" s="4">
        <v>18161</v>
      </c>
      <c r="D156" s="4">
        <v>17005</v>
      </c>
      <c r="E156" s="4">
        <v>3722</v>
      </c>
      <c r="F156" s="4">
        <v>3151</v>
      </c>
      <c r="G156" s="4">
        <v>1508</v>
      </c>
      <c r="H156" s="4">
        <v>1101</v>
      </c>
      <c r="I156" s="4">
        <v>493</v>
      </c>
      <c r="J156" s="4">
        <v>330</v>
      </c>
      <c r="K156" s="4">
        <v>229</v>
      </c>
      <c r="L156" s="4">
        <v>118</v>
      </c>
      <c r="M156" s="4">
        <f t="shared" si="22"/>
        <v>24113</v>
      </c>
      <c r="N156" s="4">
        <f t="shared" si="22"/>
        <v>21705</v>
      </c>
      <c r="O156" s="4">
        <f t="shared" si="23"/>
        <v>45818</v>
      </c>
    </row>
    <row r="157" spans="1:15" ht="15.75">
      <c r="A157" s="276" t="s">
        <v>45</v>
      </c>
      <c r="B157" s="3" t="s">
        <v>46</v>
      </c>
      <c r="C157" s="4">
        <v>12256</v>
      </c>
      <c r="D157" s="4">
        <v>10905</v>
      </c>
      <c r="E157" s="4">
        <v>4412</v>
      </c>
      <c r="F157" s="4">
        <v>4839</v>
      </c>
      <c r="G157" s="4">
        <v>1028</v>
      </c>
      <c r="H157" s="4">
        <v>823</v>
      </c>
      <c r="I157" s="4">
        <v>410</v>
      </c>
      <c r="J157" s="4">
        <v>253</v>
      </c>
      <c r="K157" s="4">
        <v>147</v>
      </c>
      <c r="L157" s="4">
        <v>82</v>
      </c>
      <c r="M157" s="4">
        <f t="shared" si="22"/>
        <v>18253</v>
      </c>
      <c r="N157" s="4">
        <f t="shared" si="22"/>
        <v>16902</v>
      </c>
      <c r="O157" s="4">
        <f t="shared" si="23"/>
        <v>35155</v>
      </c>
    </row>
    <row r="158" spans="1:15" ht="15.75">
      <c r="A158" s="276"/>
      <c r="B158" s="3" t="s">
        <v>47</v>
      </c>
      <c r="C158" s="4">
        <v>26100</v>
      </c>
      <c r="D158" s="4">
        <v>24500</v>
      </c>
      <c r="E158" s="4">
        <v>5069</v>
      </c>
      <c r="F158" s="4">
        <v>4431</v>
      </c>
      <c r="G158" s="4">
        <v>2082</v>
      </c>
      <c r="H158" s="4">
        <v>1847</v>
      </c>
      <c r="I158" s="4">
        <v>828</v>
      </c>
      <c r="J158" s="4">
        <v>698</v>
      </c>
      <c r="K158" s="4">
        <v>323</v>
      </c>
      <c r="L158" s="4">
        <v>141</v>
      </c>
      <c r="M158" s="4">
        <f t="shared" si="22"/>
        <v>34402</v>
      </c>
      <c r="N158" s="4">
        <f t="shared" si="22"/>
        <v>31617</v>
      </c>
      <c r="O158" s="4">
        <f t="shared" si="23"/>
        <v>66019</v>
      </c>
    </row>
    <row r="159" spans="1:15" ht="15.75">
      <c r="A159" s="276"/>
      <c r="B159" s="3" t="s">
        <v>48</v>
      </c>
      <c r="C159" s="4">
        <v>10879</v>
      </c>
      <c r="D159" s="4">
        <v>9133</v>
      </c>
      <c r="E159" s="4">
        <v>4135</v>
      </c>
      <c r="F159" s="4">
        <v>4936</v>
      </c>
      <c r="G159" s="4">
        <v>1299</v>
      </c>
      <c r="H159" s="4">
        <v>1271</v>
      </c>
      <c r="I159" s="4">
        <v>479</v>
      </c>
      <c r="J159" s="4">
        <v>283</v>
      </c>
      <c r="K159" s="4">
        <v>156</v>
      </c>
      <c r="L159" s="4">
        <v>63</v>
      </c>
      <c r="M159" s="4">
        <f t="shared" si="22"/>
        <v>16948</v>
      </c>
      <c r="N159" s="4">
        <f t="shared" si="22"/>
        <v>15686</v>
      </c>
      <c r="O159" s="4">
        <f t="shared" si="23"/>
        <v>32634</v>
      </c>
    </row>
    <row r="160" spans="1:15" ht="15.75">
      <c r="A160" s="276"/>
      <c r="B160" s="3" t="s">
        <v>49</v>
      </c>
      <c r="C160" s="4">
        <v>6632</v>
      </c>
      <c r="D160" s="4">
        <v>6081</v>
      </c>
      <c r="E160" s="4">
        <v>3185</v>
      </c>
      <c r="F160" s="4">
        <v>3132</v>
      </c>
      <c r="G160" s="4">
        <v>709</v>
      </c>
      <c r="H160" s="4">
        <v>538</v>
      </c>
      <c r="I160" s="4">
        <v>195</v>
      </c>
      <c r="J160" s="4">
        <v>198</v>
      </c>
      <c r="K160" s="4">
        <v>91</v>
      </c>
      <c r="L160" s="4">
        <v>61</v>
      </c>
      <c r="M160" s="4">
        <f t="shared" si="22"/>
        <v>10812</v>
      </c>
      <c r="N160" s="4">
        <f t="shared" si="22"/>
        <v>10010</v>
      </c>
      <c r="O160" s="4">
        <f t="shared" si="23"/>
        <v>20822</v>
      </c>
    </row>
    <row r="161" spans="1:15" ht="15.75">
      <c r="A161" s="276"/>
      <c r="B161" s="3" t="s">
        <v>50</v>
      </c>
      <c r="C161" s="4">
        <v>14223</v>
      </c>
      <c r="D161" s="4">
        <v>12252</v>
      </c>
      <c r="E161" s="4">
        <v>6123</v>
      </c>
      <c r="F161" s="4">
        <v>6562</v>
      </c>
      <c r="G161" s="4">
        <v>1216</v>
      </c>
      <c r="H161" s="4">
        <v>1126</v>
      </c>
      <c r="I161" s="4">
        <v>402</v>
      </c>
      <c r="J161" s="4">
        <v>331</v>
      </c>
      <c r="K161" s="4">
        <v>157</v>
      </c>
      <c r="L161" s="4">
        <v>112</v>
      </c>
      <c r="M161" s="4">
        <f t="shared" si="22"/>
        <v>22121</v>
      </c>
      <c r="N161" s="4">
        <f t="shared" si="22"/>
        <v>20383</v>
      </c>
      <c r="O161" s="4">
        <f t="shared" si="23"/>
        <v>42504</v>
      </c>
    </row>
    <row r="162" spans="1:15" ht="15.75">
      <c r="A162" s="276"/>
      <c r="B162" s="3" t="s">
        <v>51</v>
      </c>
      <c r="C162" s="4">
        <v>10321</v>
      </c>
      <c r="D162" s="4">
        <v>9625</v>
      </c>
      <c r="E162" s="4">
        <v>4349</v>
      </c>
      <c r="F162" s="4">
        <v>4204</v>
      </c>
      <c r="G162" s="4">
        <v>939</v>
      </c>
      <c r="H162" s="4">
        <v>1007</v>
      </c>
      <c r="I162" s="4">
        <v>338</v>
      </c>
      <c r="J162" s="4">
        <v>224</v>
      </c>
      <c r="K162" s="4">
        <v>90</v>
      </c>
      <c r="L162" s="4">
        <v>49</v>
      </c>
      <c r="M162" s="4">
        <f t="shared" si="22"/>
        <v>16037</v>
      </c>
      <c r="N162" s="4">
        <f t="shared" si="22"/>
        <v>15109</v>
      </c>
      <c r="O162" s="4">
        <f t="shared" si="23"/>
        <v>31146</v>
      </c>
    </row>
    <row r="163" spans="1:15" ht="15.75">
      <c r="A163" s="276" t="s">
        <v>52</v>
      </c>
      <c r="B163" s="276"/>
      <c r="C163" s="4">
        <v>18018</v>
      </c>
      <c r="D163" s="4">
        <v>15699</v>
      </c>
      <c r="E163" s="4">
        <v>8150</v>
      </c>
      <c r="F163" s="4">
        <v>7763</v>
      </c>
      <c r="G163" s="4">
        <v>3036</v>
      </c>
      <c r="H163" s="4">
        <v>2737</v>
      </c>
      <c r="I163" s="4">
        <v>1086</v>
      </c>
      <c r="J163" s="4">
        <v>1081</v>
      </c>
      <c r="K163" s="4">
        <v>563</v>
      </c>
      <c r="L163" s="4">
        <v>407</v>
      </c>
      <c r="M163" s="4">
        <f t="shared" si="22"/>
        <v>30853</v>
      </c>
      <c r="N163" s="4">
        <f t="shared" si="22"/>
        <v>27687</v>
      </c>
      <c r="O163" s="4">
        <f t="shared" si="23"/>
        <v>58540</v>
      </c>
    </row>
    <row r="164" spans="1:15" ht="15.75">
      <c r="A164" s="276" t="s">
        <v>53</v>
      </c>
      <c r="B164" s="276"/>
      <c r="C164" s="4">
        <v>18888</v>
      </c>
      <c r="D164" s="4">
        <v>16380</v>
      </c>
      <c r="E164" s="4">
        <v>9483</v>
      </c>
      <c r="F164" s="4">
        <v>9243</v>
      </c>
      <c r="G164" s="4">
        <v>3203</v>
      </c>
      <c r="H164" s="4">
        <v>2614</v>
      </c>
      <c r="I164" s="4">
        <v>1337</v>
      </c>
      <c r="J164" s="4">
        <v>1068</v>
      </c>
      <c r="K164" s="4">
        <v>1065</v>
      </c>
      <c r="L164" s="4">
        <v>618</v>
      </c>
      <c r="M164" s="4">
        <f t="shared" si="22"/>
        <v>33976</v>
      </c>
      <c r="N164" s="4">
        <f t="shared" si="22"/>
        <v>29923</v>
      </c>
      <c r="O164" s="4">
        <f t="shared" si="23"/>
        <v>63899</v>
      </c>
    </row>
    <row r="165" spans="1:15" ht="15.75">
      <c r="A165" s="276" t="s">
        <v>54</v>
      </c>
      <c r="B165" s="276"/>
      <c r="C165" s="4">
        <v>10994</v>
      </c>
      <c r="D165" s="4">
        <v>10110</v>
      </c>
      <c r="E165" s="4">
        <v>5498</v>
      </c>
      <c r="F165" s="4">
        <v>5685</v>
      </c>
      <c r="G165" s="4">
        <v>2017</v>
      </c>
      <c r="H165" s="4">
        <v>1632</v>
      </c>
      <c r="I165" s="4">
        <v>886</v>
      </c>
      <c r="J165" s="4">
        <v>634</v>
      </c>
      <c r="K165" s="4">
        <v>446</v>
      </c>
      <c r="L165" s="4">
        <v>251</v>
      </c>
      <c r="M165" s="4">
        <f t="shared" si="22"/>
        <v>19841</v>
      </c>
      <c r="N165" s="4">
        <f t="shared" si="22"/>
        <v>18312</v>
      </c>
      <c r="O165" s="4">
        <f t="shared" si="23"/>
        <v>38153</v>
      </c>
    </row>
    <row r="166" spans="1:15" ht="15.75">
      <c r="A166" s="276" t="s">
        <v>55</v>
      </c>
      <c r="B166" s="276"/>
      <c r="C166" s="4">
        <v>14646</v>
      </c>
      <c r="D166" s="4">
        <v>11887</v>
      </c>
      <c r="E166" s="4">
        <v>5496</v>
      </c>
      <c r="F166" s="4">
        <v>5972</v>
      </c>
      <c r="G166" s="4">
        <v>1888</v>
      </c>
      <c r="H166" s="4">
        <v>2212</v>
      </c>
      <c r="I166" s="4">
        <v>792</v>
      </c>
      <c r="J166" s="4">
        <v>639</v>
      </c>
      <c r="K166" s="4">
        <v>332</v>
      </c>
      <c r="L166" s="4">
        <v>262</v>
      </c>
      <c r="M166" s="4">
        <f t="shared" si="22"/>
        <v>23154</v>
      </c>
      <c r="N166" s="4">
        <f t="shared" si="22"/>
        <v>20972</v>
      </c>
      <c r="O166" s="4">
        <f t="shared" si="23"/>
        <v>44126</v>
      </c>
    </row>
    <row r="167" spans="1:15" ht="15.75">
      <c r="A167" s="276" t="s">
        <v>81</v>
      </c>
      <c r="B167" s="276"/>
      <c r="C167" s="4">
        <v>13776</v>
      </c>
      <c r="D167" s="4">
        <v>10757</v>
      </c>
      <c r="E167" s="4">
        <v>4666</v>
      </c>
      <c r="F167" s="4">
        <v>5603</v>
      </c>
      <c r="G167" s="4">
        <v>1526</v>
      </c>
      <c r="H167" s="4">
        <v>1515</v>
      </c>
      <c r="I167" s="4">
        <v>565</v>
      </c>
      <c r="J167" s="4">
        <v>483</v>
      </c>
      <c r="K167" s="4">
        <v>200</v>
      </c>
      <c r="L167" s="4">
        <v>131</v>
      </c>
      <c r="M167" s="4">
        <f t="shared" si="22"/>
        <v>20733</v>
      </c>
      <c r="N167" s="4">
        <f t="shared" si="22"/>
        <v>18489</v>
      </c>
      <c r="O167" s="4">
        <f t="shared" si="23"/>
        <v>39222</v>
      </c>
    </row>
    <row r="168" spans="1:15" ht="15.75">
      <c r="A168" s="276" t="s">
        <v>57</v>
      </c>
      <c r="B168" s="276"/>
      <c r="C168" s="4">
        <v>7297</v>
      </c>
      <c r="D168" s="4">
        <v>6053</v>
      </c>
      <c r="E168" s="4">
        <v>3619</v>
      </c>
      <c r="F168" s="4">
        <v>3522</v>
      </c>
      <c r="G168" s="4">
        <v>1243</v>
      </c>
      <c r="H168" s="4">
        <v>1135</v>
      </c>
      <c r="I168" s="4">
        <v>451</v>
      </c>
      <c r="J168" s="4">
        <v>345</v>
      </c>
      <c r="K168" s="4">
        <v>194</v>
      </c>
      <c r="L168" s="4">
        <v>115</v>
      </c>
      <c r="M168" s="4">
        <f t="shared" si="22"/>
        <v>12804</v>
      </c>
      <c r="N168" s="4">
        <f t="shared" si="22"/>
        <v>11170</v>
      </c>
      <c r="O168" s="4">
        <f t="shared" si="23"/>
        <v>23974</v>
      </c>
    </row>
    <row r="169" spans="1:15" ht="15.75">
      <c r="A169" s="276" t="s">
        <v>58</v>
      </c>
      <c r="B169" s="276"/>
      <c r="C169" s="4">
        <v>12879</v>
      </c>
      <c r="D169" s="4">
        <v>9959</v>
      </c>
      <c r="E169" s="4">
        <v>6049</v>
      </c>
      <c r="F169" s="4">
        <v>6316</v>
      </c>
      <c r="G169" s="4">
        <v>2267</v>
      </c>
      <c r="H169" s="4">
        <v>1721</v>
      </c>
      <c r="I169" s="4">
        <v>825</v>
      </c>
      <c r="J169" s="4">
        <v>599</v>
      </c>
      <c r="K169" s="4">
        <v>349</v>
      </c>
      <c r="L169" s="4">
        <v>164</v>
      </c>
      <c r="M169" s="4">
        <f t="shared" si="22"/>
        <v>22369</v>
      </c>
      <c r="N169" s="4">
        <f t="shared" si="22"/>
        <v>18759</v>
      </c>
      <c r="O169" s="4">
        <f t="shared" si="23"/>
        <v>41128</v>
      </c>
    </row>
    <row r="170" spans="1:15" ht="15.75">
      <c r="A170" s="276" t="s">
        <v>59</v>
      </c>
      <c r="B170" s="276"/>
      <c r="C170" s="4">
        <v>18188</v>
      </c>
      <c r="D170" s="4">
        <v>13748</v>
      </c>
      <c r="E170" s="4">
        <v>10328</v>
      </c>
      <c r="F170" s="4">
        <v>11313</v>
      </c>
      <c r="G170" s="4">
        <v>4188</v>
      </c>
      <c r="H170" s="4">
        <v>3788</v>
      </c>
      <c r="I170" s="4">
        <v>1652</v>
      </c>
      <c r="J170" s="4">
        <v>1253</v>
      </c>
      <c r="K170" s="4">
        <v>753</v>
      </c>
      <c r="L170" s="4">
        <v>464</v>
      </c>
      <c r="M170" s="4">
        <f t="shared" si="22"/>
        <v>35109</v>
      </c>
      <c r="N170" s="4">
        <f t="shared" si="22"/>
        <v>30566</v>
      </c>
      <c r="O170" s="4">
        <f t="shared" si="23"/>
        <v>65675</v>
      </c>
    </row>
    <row r="171" spans="1:15" ht="15.75">
      <c r="A171" s="276" t="s">
        <v>60</v>
      </c>
      <c r="B171" s="276"/>
      <c r="C171" s="4">
        <v>10134</v>
      </c>
      <c r="D171" s="4">
        <v>7604</v>
      </c>
      <c r="E171" s="4">
        <v>5228</v>
      </c>
      <c r="F171" s="4">
        <v>4922</v>
      </c>
      <c r="G171" s="4">
        <v>1993</v>
      </c>
      <c r="H171" s="4">
        <v>1705</v>
      </c>
      <c r="I171" s="4">
        <v>1366</v>
      </c>
      <c r="J171" s="4">
        <v>667</v>
      </c>
      <c r="K171" s="4">
        <v>1120</v>
      </c>
      <c r="L171" s="4">
        <v>188</v>
      </c>
      <c r="M171" s="4">
        <f t="shared" si="22"/>
        <v>19841</v>
      </c>
      <c r="N171" s="4">
        <f t="shared" si="22"/>
        <v>15086</v>
      </c>
      <c r="O171" s="4">
        <f t="shared" si="23"/>
        <v>34927</v>
      </c>
    </row>
    <row r="172" spans="1:15" ht="15.75">
      <c r="A172" s="276" t="s">
        <v>61</v>
      </c>
      <c r="B172" s="276"/>
      <c r="C172" s="4">
        <v>27264</v>
      </c>
      <c r="D172" s="4">
        <v>24218</v>
      </c>
      <c r="E172" s="4">
        <v>12376</v>
      </c>
      <c r="F172" s="4">
        <v>13763</v>
      </c>
      <c r="G172" s="4">
        <v>3862</v>
      </c>
      <c r="H172" s="4">
        <v>3767</v>
      </c>
      <c r="I172" s="4">
        <v>1409</v>
      </c>
      <c r="J172" s="4">
        <v>1144</v>
      </c>
      <c r="K172" s="4">
        <v>593</v>
      </c>
      <c r="L172" s="4">
        <v>394</v>
      </c>
      <c r="M172" s="4">
        <f t="shared" si="22"/>
        <v>45504</v>
      </c>
      <c r="N172" s="4">
        <f t="shared" si="22"/>
        <v>43286</v>
      </c>
      <c r="O172" s="4">
        <f t="shared" si="23"/>
        <v>88790</v>
      </c>
    </row>
    <row r="173" spans="1:15" ht="15.75">
      <c r="A173" s="277" t="s">
        <v>25</v>
      </c>
      <c r="B173" s="277"/>
      <c r="C173" s="20">
        <f aca="true" t="shared" si="24" ref="C173:O173">SUM(C153:C172)</f>
        <v>311885</v>
      </c>
      <c r="D173" s="20">
        <f t="shared" si="24"/>
        <v>270894</v>
      </c>
      <c r="E173" s="20">
        <f t="shared" si="24"/>
        <v>130212</v>
      </c>
      <c r="F173" s="20">
        <f t="shared" si="24"/>
        <v>128950</v>
      </c>
      <c r="G173" s="20">
        <f t="shared" si="24"/>
        <v>41378</v>
      </c>
      <c r="H173" s="20">
        <f t="shared" si="24"/>
        <v>38025</v>
      </c>
      <c r="I173" s="20">
        <f t="shared" si="24"/>
        <v>16601</v>
      </c>
      <c r="J173" s="20">
        <f t="shared" si="24"/>
        <v>12817</v>
      </c>
      <c r="K173" s="20">
        <f t="shared" si="24"/>
        <v>8145</v>
      </c>
      <c r="L173" s="20">
        <f t="shared" si="24"/>
        <v>4447</v>
      </c>
      <c r="M173" s="20">
        <f t="shared" si="24"/>
        <v>508221</v>
      </c>
      <c r="N173" s="20">
        <f t="shared" si="24"/>
        <v>455133</v>
      </c>
      <c r="O173" s="20">
        <f t="shared" si="24"/>
        <v>963354</v>
      </c>
    </row>
    <row r="177" spans="1:17" ht="24.75">
      <c r="A177" s="311" t="s">
        <v>4</v>
      </c>
      <c r="B177" s="311"/>
      <c r="C177" s="311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</row>
    <row r="178" spans="2:16" ht="15.75">
      <c r="B178" s="283" t="s">
        <v>101</v>
      </c>
      <c r="C178" s="283"/>
      <c r="D178" s="283" t="s">
        <v>32</v>
      </c>
      <c r="E178" s="283"/>
      <c r="F178" s="283" t="s">
        <v>62</v>
      </c>
      <c r="G178" s="283"/>
      <c r="H178" s="283" t="s">
        <v>33</v>
      </c>
      <c r="I178" s="283"/>
      <c r="J178" s="283" t="s">
        <v>63</v>
      </c>
      <c r="K178" s="283"/>
      <c r="L178" s="283" t="s">
        <v>66</v>
      </c>
      <c r="M178" s="283"/>
      <c r="N178" s="283" t="s">
        <v>25</v>
      </c>
      <c r="O178" s="283"/>
      <c r="P178" s="283"/>
    </row>
    <row r="179" spans="2:16" ht="15.75">
      <c r="B179" s="283"/>
      <c r="C179" s="283"/>
      <c r="D179" s="25" t="s">
        <v>26</v>
      </c>
      <c r="E179" s="25" t="s">
        <v>27</v>
      </c>
      <c r="F179" s="25" t="s">
        <v>26</v>
      </c>
      <c r="G179" s="25" t="s">
        <v>27</v>
      </c>
      <c r="H179" s="25" t="s">
        <v>26</v>
      </c>
      <c r="I179" s="25" t="s">
        <v>27</v>
      </c>
      <c r="J179" s="25" t="s">
        <v>26</v>
      </c>
      <c r="K179" s="25" t="s">
        <v>27</v>
      </c>
      <c r="L179" s="25" t="s">
        <v>26</v>
      </c>
      <c r="M179" s="25" t="s">
        <v>27</v>
      </c>
      <c r="N179" s="25" t="s">
        <v>26</v>
      </c>
      <c r="O179" s="25" t="s">
        <v>27</v>
      </c>
      <c r="P179" s="25" t="s">
        <v>25</v>
      </c>
    </row>
    <row r="180" spans="2:16" ht="15.75">
      <c r="B180" s="295" t="s">
        <v>41</v>
      </c>
      <c r="C180" s="295"/>
      <c r="D180" s="37">
        <v>608</v>
      </c>
      <c r="E180" s="37">
        <v>269</v>
      </c>
      <c r="F180" s="37">
        <v>147</v>
      </c>
      <c r="G180" s="37">
        <v>68</v>
      </c>
      <c r="H180" s="37">
        <v>7</v>
      </c>
      <c r="I180" s="37">
        <v>2</v>
      </c>
      <c r="J180" s="37">
        <v>0</v>
      </c>
      <c r="K180" s="37">
        <v>0</v>
      </c>
      <c r="L180" s="37">
        <v>0</v>
      </c>
      <c r="M180" s="37">
        <v>0</v>
      </c>
      <c r="N180" s="37">
        <f aca="true" t="shared" si="25" ref="N180:O199">L180+J180+H180+F180+D180</f>
        <v>762</v>
      </c>
      <c r="O180" s="37">
        <f t="shared" si="25"/>
        <v>339</v>
      </c>
      <c r="P180" s="37">
        <f aca="true" t="shared" si="26" ref="P180:P200">SUM(N180:O180)</f>
        <v>1101</v>
      </c>
    </row>
    <row r="181" spans="2:16" ht="15.75">
      <c r="B181" s="295" t="s">
        <v>42</v>
      </c>
      <c r="C181" s="295"/>
      <c r="D181" s="37">
        <v>49</v>
      </c>
      <c r="E181" s="37">
        <v>15</v>
      </c>
      <c r="F181" s="37">
        <v>12</v>
      </c>
      <c r="G181" s="37">
        <v>0</v>
      </c>
      <c r="H181" s="37">
        <v>2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f t="shared" si="25"/>
        <v>63</v>
      </c>
      <c r="O181" s="37">
        <f t="shared" si="25"/>
        <v>15</v>
      </c>
      <c r="P181" s="37">
        <f t="shared" si="26"/>
        <v>78</v>
      </c>
    </row>
    <row r="182" spans="2:16" ht="15.75">
      <c r="B182" s="295" t="s">
        <v>43</v>
      </c>
      <c r="C182" s="295"/>
      <c r="D182" s="37">
        <v>165</v>
      </c>
      <c r="E182" s="37">
        <v>105</v>
      </c>
      <c r="F182" s="37">
        <v>22</v>
      </c>
      <c r="G182" s="37">
        <v>19</v>
      </c>
      <c r="H182" s="37">
        <v>19</v>
      </c>
      <c r="I182" s="37">
        <v>10</v>
      </c>
      <c r="J182" s="37">
        <v>0</v>
      </c>
      <c r="K182" s="37">
        <v>0</v>
      </c>
      <c r="L182" s="37">
        <v>0</v>
      </c>
      <c r="M182" s="37">
        <v>0</v>
      </c>
      <c r="N182" s="37">
        <f t="shared" si="25"/>
        <v>206</v>
      </c>
      <c r="O182" s="37">
        <f t="shared" si="25"/>
        <v>134</v>
      </c>
      <c r="P182" s="37">
        <f t="shared" si="26"/>
        <v>340</v>
      </c>
    </row>
    <row r="183" spans="2:16" ht="15.75">
      <c r="B183" s="295" t="s">
        <v>44</v>
      </c>
      <c r="C183" s="295"/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f t="shared" si="25"/>
        <v>0</v>
      </c>
      <c r="O183" s="37">
        <f t="shared" si="25"/>
        <v>0</v>
      </c>
      <c r="P183" s="37">
        <f t="shared" si="26"/>
        <v>0</v>
      </c>
    </row>
    <row r="184" spans="2:16" ht="15.75">
      <c r="B184" s="295" t="s">
        <v>45</v>
      </c>
      <c r="C184" s="16" t="s">
        <v>82</v>
      </c>
      <c r="D184" s="37">
        <v>357</v>
      </c>
      <c r="E184" s="37">
        <v>204</v>
      </c>
      <c r="F184" s="37">
        <v>57</v>
      </c>
      <c r="G184" s="37">
        <v>23</v>
      </c>
      <c r="H184" s="37">
        <v>3</v>
      </c>
      <c r="I184" s="37">
        <v>0</v>
      </c>
      <c r="J184" s="37">
        <v>1</v>
      </c>
      <c r="K184" s="37">
        <v>0</v>
      </c>
      <c r="L184" s="37">
        <v>0</v>
      </c>
      <c r="M184" s="37">
        <v>0</v>
      </c>
      <c r="N184" s="37">
        <f t="shared" si="25"/>
        <v>418</v>
      </c>
      <c r="O184" s="37">
        <f t="shared" si="25"/>
        <v>227</v>
      </c>
      <c r="P184" s="37">
        <f t="shared" si="26"/>
        <v>645</v>
      </c>
    </row>
    <row r="185" spans="2:16" ht="15.75">
      <c r="B185" s="295"/>
      <c r="C185" s="16" t="s">
        <v>83</v>
      </c>
      <c r="D185" s="37">
        <v>481</v>
      </c>
      <c r="E185" s="37">
        <v>330</v>
      </c>
      <c r="F185" s="37">
        <v>355</v>
      </c>
      <c r="G185" s="37">
        <v>246</v>
      </c>
      <c r="H185" s="37">
        <v>4</v>
      </c>
      <c r="I185" s="37">
        <v>4</v>
      </c>
      <c r="J185" s="37">
        <v>0</v>
      </c>
      <c r="K185" s="37">
        <v>1</v>
      </c>
      <c r="L185" s="37">
        <v>1</v>
      </c>
      <c r="M185" s="37">
        <v>0</v>
      </c>
      <c r="N185" s="37">
        <f t="shared" si="25"/>
        <v>841</v>
      </c>
      <c r="O185" s="37">
        <f t="shared" si="25"/>
        <v>581</v>
      </c>
      <c r="P185" s="37">
        <f t="shared" si="26"/>
        <v>1422</v>
      </c>
    </row>
    <row r="186" spans="2:16" ht="15.75">
      <c r="B186" s="295"/>
      <c r="C186" s="16" t="s">
        <v>84</v>
      </c>
      <c r="D186" s="37">
        <v>20</v>
      </c>
      <c r="E186" s="37">
        <v>5</v>
      </c>
      <c r="F186" s="37">
        <v>2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f t="shared" si="25"/>
        <v>22</v>
      </c>
      <c r="O186" s="37">
        <f t="shared" si="25"/>
        <v>5</v>
      </c>
      <c r="P186" s="37">
        <f t="shared" si="26"/>
        <v>27</v>
      </c>
    </row>
    <row r="187" spans="2:16" ht="15.75">
      <c r="B187" s="295"/>
      <c r="C187" s="16" t="s">
        <v>94</v>
      </c>
      <c r="D187" s="37">
        <v>289</v>
      </c>
      <c r="E187" s="37">
        <v>210</v>
      </c>
      <c r="F187" s="37">
        <v>103</v>
      </c>
      <c r="G187" s="37">
        <v>52</v>
      </c>
      <c r="H187" s="37">
        <v>2</v>
      </c>
      <c r="I187" s="37">
        <v>0</v>
      </c>
      <c r="J187" s="37">
        <v>3</v>
      </c>
      <c r="K187" s="37">
        <v>2</v>
      </c>
      <c r="L187" s="37">
        <v>1</v>
      </c>
      <c r="M187" s="37">
        <v>2</v>
      </c>
      <c r="N187" s="37">
        <f t="shared" si="25"/>
        <v>398</v>
      </c>
      <c r="O187" s="37">
        <f t="shared" si="25"/>
        <v>266</v>
      </c>
      <c r="P187" s="37">
        <f t="shared" si="26"/>
        <v>664</v>
      </c>
    </row>
    <row r="188" spans="2:16" ht="15.75">
      <c r="B188" s="295"/>
      <c r="C188" s="16" t="s">
        <v>95</v>
      </c>
      <c r="D188" s="37">
        <v>178</v>
      </c>
      <c r="E188" s="37">
        <v>106</v>
      </c>
      <c r="F188" s="37">
        <v>10</v>
      </c>
      <c r="G188" s="37">
        <v>8</v>
      </c>
      <c r="H188" s="37">
        <v>1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f t="shared" si="25"/>
        <v>189</v>
      </c>
      <c r="O188" s="37">
        <f t="shared" si="25"/>
        <v>114</v>
      </c>
      <c r="P188" s="37">
        <f t="shared" si="26"/>
        <v>303</v>
      </c>
    </row>
    <row r="189" spans="2:16" ht="15.75">
      <c r="B189" s="295"/>
      <c r="C189" s="16" t="s">
        <v>96</v>
      </c>
      <c r="D189" s="37">
        <v>273</v>
      </c>
      <c r="E189" s="37">
        <v>195</v>
      </c>
      <c r="F189" s="37">
        <v>78</v>
      </c>
      <c r="G189" s="37">
        <v>39</v>
      </c>
      <c r="H189" s="37">
        <v>4</v>
      </c>
      <c r="I189" s="37">
        <v>5</v>
      </c>
      <c r="J189" s="37">
        <v>1</v>
      </c>
      <c r="K189" s="37">
        <v>0</v>
      </c>
      <c r="L189" s="37">
        <v>4</v>
      </c>
      <c r="M189" s="37">
        <v>0</v>
      </c>
      <c r="N189" s="37">
        <f t="shared" si="25"/>
        <v>360</v>
      </c>
      <c r="O189" s="37">
        <f t="shared" si="25"/>
        <v>239</v>
      </c>
      <c r="P189" s="37">
        <f t="shared" si="26"/>
        <v>599</v>
      </c>
    </row>
    <row r="190" spans="2:16" ht="15.75">
      <c r="B190" s="295" t="s">
        <v>52</v>
      </c>
      <c r="C190" s="295"/>
      <c r="D190" s="37">
        <v>71</v>
      </c>
      <c r="E190" s="37">
        <v>33</v>
      </c>
      <c r="F190" s="37">
        <v>4</v>
      </c>
      <c r="G190" s="37">
        <v>6</v>
      </c>
      <c r="H190" s="37">
        <v>2</v>
      </c>
      <c r="I190" s="37">
        <v>1</v>
      </c>
      <c r="J190" s="37">
        <v>0</v>
      </c>
      <c r="K190" s="37">
        <v>0</v>
      </c>
      <c r="L190" s="37">
        <v>0</v>
      </c>
      <c r="M190" s="37">
        <v>0</v>
      </c>
      <c r="N190" s="37">
        <f t="shared" si="25"/>
        <v>77</v>
      </c>
      <c r="O190" s="37">
        <f t="shared" si="25"/>
        <v>40</v>
      </c>
      <c r="P190" s="37">
        <f t="shared" si="26"/>
        <v>117</v>
      </c>
    </row>
    <row r="191" spans="2:16" ht="15.75">
      <c r="B191" s="295" t="s">
        <v>53</v>
      </c>
      <c r="C191" s="295"/>
      <c r="D191" s="37">
        <v>137</v>
      </c>
      <c r="E191" s="37">
        <v>55</v>
      </c>
      <c r="F191" s="37">
        <v>67</v>
      </c>
      <c r="G191" s="37">
        <v>27</v>
      </c>
      <c r="H191" s="37">
        <v>6</v>
      </c>
      <c r="I191" s="37">
        <v>2</v>
      </c>
      <c r="J191" s="37">
        <v>0</v>
      </c>
      <c r="K191" s="37">
        <v>0</v>
      </c>
      <c r="L191" s="37">
        <v>0</v>
      </c>
      <c r="M191" s="37">
        <v>0</v>
      </c>
      <c r="N191" s="37">
        <f t="shared" si="25"/>
        <v>210</v>
      </c>
      <c r="O191" s="37">
        <f t="shared" si="25"/>
        <v>84</v>
      </c>
      <c r="P191" s="37">
        <f t="shared" si="26"/>
        <v>294</v>
      </c>
    </row>
    <row r="192" spans="2:16" ht="15.75">
      <c r="B192" s="295" t="s">
        <v>133</v>
      </c>
      <c r="C192" s="295"/>
      <c r="D192" s="37">
        <v>308</v>
      </c>
      <c r="E192" s="37">
        <v>138</v>
      </c>
      <c r="F192" s="37">
        <v>134</v>
      </c>
      <c r="G192" s="37">
        <v>50</v>
      </c>
      <c r="H192" s="37">
        <v>28</v>
      </c>
      <c r="I192" s="37">
        <v>19</v>
      </c>
      <c r="J192" s="37">
        <v>17</v>
      </c>
      <c r="K192" s="37">
        <v>7</v>
      </c>
      <c r="L192" s="37">
        <v>7</v>
      </c>
      <c r="M192" s="37">
        <v>9</v>
      </c>
      <c r="N192" s="37">
        <f t="shared" si="25"/>
        <v>494</v>
      </c>
      <c r="O192" s="37">
        <f t="shared" si="25"/>
        <v>223</v>
      </c>
      <c r="P192" s="37">
        <f t="shared" si="26"/>
        <v>717</v>
      </c>
    </row>
    <row r="193" spans="2:16" ht="15.75">
      <c r="B193" s="295" t="s">
        <v>135</v>
      </c>
      <c r="C193" s="295"/>
      <c r="D193" s="37">
        <v>333</v>
      </c>
      <c r="E193" s="37">
        <v>155</v>
      </c>
      <c r="F193" s="37">
        <v>124</v>
      </c>
      <c r="G193" s="37">
        <v>83</v>
      </c>
      <c r="H193" s="37">
        <v>13</v>
      </c>
      <c r="I193" s="37">
        <v>2</v>
      </c>
      <c r="J193" s="37">
        <v>1</v>
      </c>
      <c r="K193" s="37">
        <v>0</v>
      </c>
      <c r="L193" s="37">
        <v>1</v>
      </c>
      <c r="M193" s="37">
        <v>0</v>
      </c>
      <c r="N193" s="37">
        <f t="shared" si="25"/>
        <v>472</v>
      </c>
      <c r="O193" s="37">
        <f t="shared" si="25"/>
        <v>240</v>
      </c>
      <c r="P193" s="37">
        <f t="shared" si="26"/>
        <v>712</v>
      </c>
    </row>
    <row r="194" spans="2:16" ht="15.75">
      <c r="B194" s="295" t="s">
        <v>134</v>
      </c>
      <c r="C194" s="295"/>
      <c r="D194" s="37">
        <v>263</v>
      </c>
      <c r="E194" s="37">
        <v>119</v>
      </c>
      <c r="F194" s="37">
        <v>37</v>
      </c>
      <c r="G194" s="37">
        <v>11</v>
      </c>
      <c r="H194" s="37">
        <v>5</v>
      </c>
      <c r="I194" s="37">
        <v>1</v>
      </c>
      <c r="J194" s="37">
        <v>4</v>
      </c>
      <c r="K194" s="37">
        <v>0</v>
      </c>
      <c r="L194" s="37">
        <v>0</v>
      </c>
      <c r="M194" s="37">
        <v>0</v>
      </c>
      <c r="N194" s="37">
        <f t="shared" si="25"/>
        <v>309</v>
      </c>
      <c r="O194" s="37">
        <f t="shared" si="25"/>
        <v>131</v>
      </c>
      <c r="P194" s="37">
        <f t="shared" si="26"/>
        <v>440</v>
      </c>
    </row>
    <row r="195" spans="2:16" ht="15.75">
      <c r="B195" s="295" t="s">
        <v>57</v>
      </c>
      <c r="C195" s="295"/>
      <c r="D195" s="37">
        <v>94</v>
      </c>
      <c r="E195" s="37">
        <v>27</v>
      </c>
      <c r="F195" s="37">
        <v>19</v>
      </c>
      <c r="G195" s="37">
        <v>12</v>
      </c>
      <c r="H195" s="37">
        <v>5</v>
      </c>
      <c r="I195" s="37">
        <v>8</v>
      </c>
      <c r="J195" s="37">
        <v>0</v>
      </c>
      <c r="K195" s="37">
        <v>0</v>
      </c>
      <c r="L195" s="37">
        <v>0</v>
      </c>
      <c r="M195" s="37">
        <v>0</v>
      </c>
      <c r="N195" s="37">
        <f t="shared" si="25"/>
        <v>118</v>
      </c>
      <c r="O195" s="37">
        <f t="shared" si="25"/>
        <v>47</v>
      </c>
      <c r="P195" s="37">
        <f t="shared" si="26"/>
        <v>165</v>
      </c>
    </row>
    <row r="196" spans="2:16" ht="15.75">
      <c r="B196" s="295" t="s">
        <v>58</v>
      </c>
      <c r="C196" s="295"/>
      <c r="D196" s="37">
        <v>153</v>
      </c>
      <c r="E196" s="37">
        <v>46</v>
      </c>
      <c r="F196" s="37">
        <v>5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f t="shared" si="25"/>
        <v>158</v>
      </c>
      <c r="O196" s="37">
        <f t="shared" si="25"/>
        <v>46</v>
      </c>
      <c r="P196" s="37">
        <f t="shared" si="26"/>
        <v>204</v>
      </c>
    </row>
    <row r="197" spans="2:16" ht="15.75">
      <c r="B197" s="295" t="s">
        <v>59</v>
      </c>
      <c r="C197" s="295"/>
      <c r="D197" s="37">
        <v>459</v>
      </c>
      <c r="E197" s="37">
        <v>173</v>
      </c>
      <c r="F197" s="37">
        <v>75</v>
      </c>
      <c r="G197" s="37">
        <v>46</v>
      </c>
      <c r="H197" s="37">
        <v>21</v>
      </c>
      <c r="I197" s="37">
        <v>7</v>
      </c>
      <c r="J197" s="37">
        <v>3</v>
      </c>
      <c r="K197" s="37">
        <v>0</v>
      </c>
      <c r="L197" s="37">
        <v>2</v>
      </c>
      <c r="M197" s="37">
        <v>0</v>
      </c>
      <c r="N197" s="37">
        <f t="shared" si="25"/>
        <v>560</v>
      </c>
      <c r="O197" s="37">
        <f t="shared" si="25"/>
        <v>226</v>
      </c>
      <c r="P197" s="37">
        <f t="shared" si="26"/>
        <v>786</v>
      </c>
    </row>
    <row r="198" spans="2:16" ht="15.75">
      <c r="B198" s="295" t="s">
        <v>60</v>
      </c>
      <c r="C198" s="295"/>
      <c r="D198" s="37">
        <v>31</v>
      </c>
      <c r="E198" s="37">
        <v>41</v>
      </c>
      <c r="F198" s="37">
        <v>147</v>
      </c>
      <c r="G198" s="37">
        <v>18</v>
      </c>
      <c r="H198" s="37">
        <v>4</v>
      </c>
      <c r="I198" s="37">
        <v>4</v>
      </c>
      <c r="J198" s="37">
        <v>0</v>
      </c>
      <c r="K198" s="37">
        <v>0</v>
      </c>
      <c r="L198" s="37">
        <v>0</v>
      </c>
      <c r="M198" s="37">
        <v>0</v>
      </c>
      <c r="N198" s="37">
        <f t="shared" si="25"/>
        <v>182</v>
      </c>
      <c r="O198" s="37">
        <f t="shared" si="25"/>
        <v>63</v>
      </c>
      <c r="P198" s="37">
        <f t="shared" si="26"/>
        <v>245</v>
      </c>
    </row>
    <row r="199" spans="2:16" ht="15.75">
      <c r="B199" s="295" t="s">
        <v>61</v>
      </c>
      <c r="C199" s="295"/>
      <c r="D199" s="37">
        <v>2695</v>
      </c>
      <c r="E199" s="37">
        <v>1090</v>
      </c>
      <c r="F199" s="37">
        <v>638</v>
      </c>
      <c r="G199" s="37">
        <v>253</v>
      </c>
      <c r="H199" s="37">
        <v>68</v>
      </c>
      <c r="I199" s="37">
        <v>23</v>
      </c>
      <c r="J199" s="37">
        <v>11</v>
      </c>
      <c r="K199" s="37">
        <v>6</v>
      </c>
      <c r="L199" s="37">
        <v>2</v>
      </c>
      <c r="M199" s="37">
        <v>2</v>
      </c>
      <c r="N199" s="37">
        <f t="shared" si="25"/>
        <v>3414</v>
      </c>
      <c r="O199" s="37">
        <f t="shared" si="25"/>
        <v>1374</v>
      </c>
      <c r="P199" s="37">
        <f t="shared" si="26"/>
        <v>4788</v>
      </c>
    </row>
    <row r="200" spans="2:16" ht="15.75">
      <c r="B200" s="283" t="s">
        <v>25</v>
      </c>
      <c r="C200" s="283"/>
      <c r="D200" s="38">
        <f aca="true" t="shared" si="27" ref="D200:O200">SUM(D180:D199)</f>
        <v>6964</v>
      </c>
      <c r="E200" s="38">
        <f t="shared" si="27"/>
        <v>3316</v>
      </c>
      <c r="F200" s="38">
        <f t="shared" si="27"/>
        <v>2036</v>
      </c>
      <c r="G200" s="38">
        <f t="shared" si="27"/>
        <v>961</v>
      </c>
      <c r="H200" s="38">
        <f t="shared" si="27"/>
        <v>194</v>
      </c>
      <c r="I200" s="38">
        <f t="shared" si="27"/>
        <v>88</v>
      </c>
      <c r="J200" s="38">
        <f t="shared" si="27"/>
        <v>41</v>
      </c>
      <c r="K200" s="38">
        <f t="shared" si="27"/>
        <v>16</v>
      </c>
      <c r="L200" s="38">
        <f t="shared" si="27"/>
        <v>18</v>
      </c>
      <c r="M200" s="38">
        <f t="shared" si="27"/>
        <v>13</v>
      </c>
      <c r="N200" s="38">
        <f t="shared" si="27"/>
        <v>9253</v>
      </c>
      <c r="O200" s="38">
        <f t="shared" si="27"/>
        <v>4394</v>
      </c>
      <c r="P200" s="37">
        <f t="shared" si="26"/>
        <v>13647</v>
      </c>
    </row>
    <row r="205" spans="2:16" ht="30.75">
      <c r="B205" s="323" t="s">
        <v>132</v>
      </c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3"/>
      <c r="P205" s="323"/>
    </row>
    <row r="206" spans="2:16" ht="12.75">
      <c r="B206" s="324" t="s">
        <v>11</v>
      </c>
      <c r="C206" s="324"/>
      <c r="D206" s="324"/>
      <c r="E206" s="324"/>
      <c r="F206" s="324"/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</row>
    <row r="207" spans="2:16" ht="12.75">
      <c r="B207" s="324"/>
      <c r="C207" s="324"/>
      <c r="D207" s="324"/>
      <c r="E207" s="324"/>
      <c r="F207" s="324"/>
      <c r="G207" s="324"/>
      <c r="H207" s="324"/>
      <c r="I207" s="324"/>
      <c r="J207" s="324"/>
      <c r="K207" s="324"/>
      <c r="L207" s="324"/>
      <c r="M207" s="324"/>
      <c r="N207" s="324"/>
      <c r="O207" s="324"/>
      <c r="P207" s="324"/>
    </row>
    <row r="208" spans="2:16" ht="15.75">
      <c r="B208" s="322" t="s">
        <v>29</v>
      </c>
      <c r="C208" s="322"/>
      <c r="D208" s="325" t="s">
        <v>32</v>
      </c>
      <c r="E208" s="322"/>
      <c r="F208" s="325" t="s">
        <v>64</v>
      </c>
      <c r="G208" s="322"/>
      <c r="H208" s="325" t="s">
        <v>33</v>
      </c>
      <c r="I208" s="322"/>
      <c r="J208" s="325" t="s">
        <v>65</v>
      </c>
      <c r="K208" s="322"/>
      <c r="L208" s="325" t="s">
        <v>66</v>
      </c>
      <c r="M208" s="325"/>
      <c r="N208" s="325" t="s">
        <v>25</v>
      </c>
      <c r="O208" s="325"/>
      <c r="P208" s="325"/>
    </row>
    <row r="209" spans="2:16" ht="15.75">
      <c r="B209" s="322"/>
      <c r="C209" s="322"/>
      <c r="D209" s="58" t="s">
        <v>128</v>
      </c>
      <c r="E209" s="58" t="s">
        <v>27</v>
      </c>
      <c r="F209" s="58" t="s">
        <v>128</v>
      </c>
      <c r="G209" s="58" t="s">
        <v>27</v>
      </c>
      <c r="H209" s="58" t="s">
        <v>128</v>
      </c>
      <c r="I209" s="58" t="s">
        <v>27</v>
      </c>
      <c r="J209" s="58" t="s">
        <v>128</v>
      </c>
      <c r="K209" s="58" t="s">
        <v>27</v>
      </c>
      <c r="L209" s="58" t="s">
        <v>128</v>
      </c>
      <c r="M209" s="58" t="s">
        <v>27</v>
      </c>
      <c r="N209" s="58" t="s">
        <v>128</v>
      </c>
      <c r="O209" s="58" t="s">
        <v>27</v>
      </c>
      <c r="P209" s="58" t="s">
        <v>25</v>
      </c>
    </row>
    <row r="210" spans="2:16" ht="15.75">
      <c r="B210" s="322" t="s">
        <v>41</v>
      </c>
      <c r="C210" s="322"/>
      <c r="D210" s="59">
        <f aca="true" t="shared" si="28" ref="D210:M210">D180+C153</f>
        <v>35437</v>
      </c>
      <c r="E210" s="59">
        <f t="shared" si="28"/>
        <v>31981</v>
      </c>
      <c r="F210" s="59">
        <f t="shared" si="28"/>
        <v>12292</v>
      </c>
      <c r="G210" s="59">
        <f t="shared" si="28"/>
        <v>10728</v>
      </c>
      <c r="H210" s="59">
        <f t="shared" si="28"/>
        <v>4844</v>
      </c>
      <c r="I210" s="59">
        <f t="shared" si="28"/>
        <v>4001</v>
      </c>
      <c r="J210" s="59">
        <f t="shared" si="28"/>
        <v>1928</v>
      </c>
      <c r="K210" s="59">
        <f t="shared" si="28"/>
        <v>1449</v>
      </c>
      <c r="L210" s="59">
        <f t="shared" si="28"/>
        <v>726</v>
      </c>
      <c r="M210" s="59">
        <f t="shared" si="28"/>
        <v>515</v>
      </c>
      <c r="N210" s="59">
        <f>SUM(L210,J210,H210,F210,D210)</f>
        <v>55227</v>
      </c>
      <c r="O210" s="59">
        <f>SUM(M210,K210,I210,G210,E210)</f>
        <v>48674</v>
      </c>
      <c r="P210" s="59">
        <f>SUM(N210:O210)</f>
        <v>103901</v>
      </c>
    </row>
    <row r="211" spans="2:16" ht="15.75">
      <c r="B211" s="322" t="s">
        <v>42</v>
      </c>
      <c r="C211" s="322"/>
      <c r="D211" s="59">
        <f aca="true" t="shared" si="29" ref="D211:M229">D181+C154</f>
        <v>14576</v>
      </c>
      <c r="E211" s="59">
        <f t="shared" si="29"/>
        <v>12492</v>
      </c>
      <c r="F211" s="59">
        <f t="shared" si="29"/>
        <v>10265</v>
      </c>
      <c r="G211" s="59">
        <f t="shared" si="29"/>
        <v>7230</v>
      </c>
      <c r="H211" s="59">
        <f t="shared" si="29"/>
        <v>1325</v>
      </c>
      <c r="I211" s="59">
        <f t="shared" si="29"/>
        <v>2380</v>
      </c>
      <c r="J211" s="59">
        <f t="shared" si="29"/>
        <v>833</v>
      </c>
      <c r="K211" s="59">
        <f t="shared" si="29"/>
        <v>870</v>
      </c>
      <c r="L211" s="59">
        <f t="shared" si="29"/>
        <v>483</v>
      </c>
      <c r="M211" s="59">
        <f t="shared" si="29"/>
        <v>222</v>
      </c>
      <c r="N211" s="59">
        <f aca="true" t="shared" si="30" ref="N211:O229">SUM(L211,J211,H211,F211,D211)</f>
        <v>27482</v>
      </c>
      <c r="O211" s="59">
        <f t="shared" si="30"/>
        <v>23194</v>
      </c>
      <c r="P211" s="59">
        <f aca="true" t="shared" si="31" ref="P211:P229">SUM(N211:O211)</f>
        <v>50676</v>
      </c>
    </row>
    <row r="212" spans="2:16" ht="15.75">
      <c r="B212" s="322" t="s">
        <v>43</v>
      </c>
      <c r="C212" s="322"/>
      <c r="D212" s="59">
        <f t="shared" si="29"/>
        <v>12038</v>
      </c>
      <c r="E212" s="59">
        <f t="shared" si="29"/>
        <v>10894</v>
      </c>
      <c r="F212" s="59">
        <f t="shared" si="29"/>
        <v>5948</v>
      </c>
      <c r="G212" s="59">
        <f t="shared" si="29"/>
        <v>5722</v>
      </c>
      <c r="H212" s="59">
        <f t="shared" si="29"/>
        <v>1233</v>
      </c>
      <c r="I212" s="59">
        <f t="shared" si="29"/>
        <v>1117</v>
      </c>
      <c r="J212" s="59">
        <f t="shared" si="29"/>
        <v>326</v>
      </c>
      <c r="K212" s="59">
        <f t="shared" si="29"/>
        <v>268</v>
      </c>
      <c r="L212" s="59">
        <f t="shared" si="29"/>
        <v>128</v>
      </c>
      <c r="M212" s="59">
        <f t="shared" si="29"/>
        <v>90</v>
      </c>
      <c r="N212" s="59">
        <f t="shared" si="30"/>
        <v>19673</v>
      </c>
      <c r="O212" s="59">
        <f t="shared" si="30"/>
        <v>18091</v>
      </c>
      <c r="P212" s="59">
        <f t="shared" si="31"/>
        <v>37764</v>
      </c>
    </row>
    <row r="213" spans="2:16" ht="15.75">
      <c r="B213" s="322" t="s">
        <v>44</v>
      </c>
      <c r="C213" s="322"/>
      <c r="D213" s="59">
        <f t="shared" si="29"/>
        <v>18161</v>
      </c>
      <c r="E213" s="59">
        <f t="shared" si="29"/>
        <v>17005</v>
      </c>
      <c r="F213" s="59">
        <f t="shared" si="29"/>
        <v>3722</v>
      </c>
      <c r="G213" s="59">
        <f t="shared" si="29"/>
        <v>3151</v>
      </c>
      <c r="H213" s="59">
        <f t="shared" si="29"/>
        <v>1508</v>
      </c>
      <c r="I213" s="59">
        <f t="shared" si="29"/>
        <v>1101</v>
      </c>
      <c r="J213" s="59">
        <f t="shared" si="29"/>
        <v>493</v>
      </c>
      <c r="K213" s="59">
        <f t="shared" si="29"/>
        <v>330</v>
      </c>
      <c r="L213" s="59">
        <f t="shared" si="29"/>
        <v>229</v>
      </c>
      <c r="M213" s="59">
        <f t="shared" si="29"/>
        <v>118</v>
      </c>
      <c r="N213" s="59">
        <f t="shared" si="30"/>
        <v>24113</v>
      </c>
      <c r="O213" s="59">
        <f t="shared" si="30"/>
        <v>21705</v>
      </c>
      <c r="P213" s="59">
        <f t="shared" si="31"/>
        <v>45818</v>
      </c>
    </row>
    <row r="214" spans="2:16" ht="15.75">
      <c r="B214" s="322" t="s">
        <v>45</v>
      </c>
      <c r="C214" s="58" t="s">
        <v>46</v>
      </c>
      <c r="D214" s="59">
        <f t="shared" si="29"/>
        <v>12613</v>
      </c>
      <c r="E214" s="59">
        <f t="shared" si="29"/>
        <v>11109</v>
      </c>
      <c r="F214" s="59">
        <f t="shared" si="29"/>
        <v>4469</v>
      </c>
      <c r="G214" s="59">
        <f t="shared" si="29"/>
        <v>4862</v>
      </c>
      <c r="H214" s="59">
        <f t="shared" si="29"/>
        <v>1031</v>
      </c>
      <c r="I214" s="59">
        <f t="shared" si="29"/>
        <v>823</v>
      </c>
      <c r="J214" s="59">
        <f t="shared" si="29"/>
        <v>411</v>
      </c>
      <c r="K214" s="59">
        <f t="shared" si="29"/>
        <v>253</v>
      </c>
      <c r="L214" s="59">
        <f t="shared" si="29"/>
        <v>147</v>
      </c>
      <c r="M214" s="59">
        <f t="shared" si="29"/>
        <v>82</v>
      </c>
      <c r="N214" s="59">
        <f t="shared" si="30"/>
        <v>18671</v>
      </c>
      <c r="O214" s="59">
        <f t="shared" si="30"/>
        <v>17129</v>
      </c>
      <c r="P214" s="59">
        <f t="shared" si="31"/>
        <v>35800</v>
      </c>
    </row>
    <row r="215" spans="2:16" ht="15.75">
      <c r="B215" s="322"/>
      <c r="C215" s="58" t="s">
        <v>47</v>
      </c>
      <c r="D215" s="59">
        <f t="shared" si="29"/>
        <v>26581</v>
      </c>
      <c r="E215" s="59">
        <f t="shared" si="29"/>
        <v>24830</v>
      </c>
      <c r="F215" s="59">
        <f t="shared" si="29"/>
        <v>5424</v>
      </c>
      <c r="G215" s="59">
        <f t="shared" si="29"/>
        <v>4677</v>
      </c>
      <c r="H215" s="59">
        <f t="shared" si="29"/>
        <v>2086</v>
      </c>
      <c r="I215" s="59">
        <f t="shared" si="29"/>
        <v>1851</v>
      </c>
      <c r="J215" s="59">
        <f t="shared" si="29"/>
        <v>828</v>
      </c>
      <c r="K215" s="59">
        <f t="shared" si="29"/>
        <v>699</v>
      </c>
      <c r="L215" s="59">
        <f t="shared" si="29"/>
        <v>324</v>
      </c>
      <c r="M215" s="59">
        <f t="shared" si="29"/>
        <v>141</v>
      </c>
      <c r="N215" s="59">
        <f t="shared" si="30"/>
        <v>35243</v>
      </c>
      <c r="O215" s="59">
        <f t="shared" si="30"/>
        <v>32198</v>
      </c>
      <c r="P215" s="59">
        <f t="shared" si="31"/>
        <v>67441</v>
      </c>
    </row>
    <row r="216" spans="2:16" ht="15.75">
      <c r="B216" s="322"/>
      <c r="C216" s="58" t="s">
        <v>48</v>
      </c>
      <c r="D216" s="59">
        <f t="shared" si="29"/>
        <v>10899</v>
      </c>
      <c r="E216" s="59">
        <f t="shared" si="29"/>
        <v>9138</v>
      </c>
      <c r="F216" s="59">
        <f t="shared" si="29"/>
        <v>4137</v>
      </c>
      <c r="G216" s="59">
        <f t="shared" si="29"/>
        <v>4936</v>
      </c>
      <c r="H216" s="59">
        <f t="shared" si="29"/>
        <v>1299</v>
      </c>
      <c r="I216" s="59">
        <f t="shared" si="29"/>
        <v>1271</v>
      </c>
      <c r="J216" s="59">
        <f t="shared" si="29"/>
        <v>479</v>
      </c>
      <c r="K216" s="59">
        <f t="shared" si="29"/>
        <v>283</v>
      </c>
      <c r="L216" s="59">
        <f t="shared" si="29"/>
        <v>156</v>
      </c>
      <c r="M216" s="59">
        <f t="shared" si="29"/>
        <v>63</v>
      </c>
      <c r="N216" s="59">
        <f t="shared" si="30"/>
        <v>16970</v>
      </c>
      <c r="O216" s="59">
        <f t="shared" si="30"/>
        <v>15691</v>
      </c>
      <c r="P216" s="59">
        <f t="shared" si="31"/>
        <v>32661</v>
      </c>
    </row>
    <row r="217" spans="2:16" ht="15.75">
      <c r="B217" s="322"/>
      <c r="C217" s="58" t="s">
        <v>49</v>
      </c>
      <c r="D217" s="59">
        <f t="shared" si="29"/>
        <v>6921</v>
      </c>
      <c r="E217" s="59">
        <f t="shared" si="29"/>
        <v>6291</v>
      </c>
      <c r="F217" s="59">
        <f t="shared" si="29"/>
        <v>3288</v>
      </c>
      <c r="G217" s="59">
        <f t="shared" si="29"/>
        <v>3184</v>
      </c>
      <c r="H217" s="59">
        <f t="shared" si="29"/>
        <v>711</v>
      </c>
      <c r="I217" s="59">
        <f t="shared" si="29"/>
        <v>538</v>
      </c>
      <c r="J217" s="59">
        <f t="shared" si="29"/>
        <v>198</v>
      </c>
      <c r="K217" s="59">
        <f t="shared" si="29"/>
        <v>200</v>
      </c>
      <c r="L217" s="59">
        <f t="shared" si="29"/>
        <v>92</v>
      </c>
      <c r="M217" s="59">
        <f t="shared" si="29"/>
        <v>63</v>
      </c>
      <c r="N217" s="59">
        <f t="shared" si="30"/>
        <v>11210</v>
      </c>
      <c r="O217" s="59">
        <f t="shared" si="30"/>
        <v>10276</v>
      </c>
      <c r="P217" s="59">
        <f t="shared" si="31"/>
        <v>21486</v>
      </c>
    </row>
    <row r="218" spans="2:16" ht="15.75">
      <c r="B218" s="322"/>
      <c r="C218" s="58" t="s">
        <v>50</v>
      </c>
      <c r="D218" s="59">
        <f t="shared" si="29"/>
        <v>14401</v>
      </c>
      <c r="E218" s="59">
        <f t="shared" si="29"/>
        <v>12358</v>
      </c>
      <c r="F218" s="59">
        <f t="shared" si="29"/>
        <v>6133</v>
      </c>
      <c r="G218" s="59">
        <f t="shared" si="29"/>
        <v>6570</v>
      </c>
      <c r="H218" s="59">
        <f t="shared" si="29"/>
        <v>1217</v>
      </c>
      <c r="I218" s="59">
        <f t="shared" si="29"/>
        <v>1126</v>
      </c>
      <c r="J218" s="59">
        <f t="shared" si="29"/>
        <v>402</v>
      </c>
      <c r="K218" s="59">
        <f t="shared" si="29"/>
        <v>331</v>
      </c>
      <c r="L218" s="59">
        <f t="shared" si="29"/>
        <v>157</v>
      </c>
      <c r="M218" s="59">
        <f t="shared" si="29"/>
        <v>112</v>
      </c>
      <c r="N218" s="59">
        <f t="shared" si="30"/>
        <v>22310</v>
      </c>
      <c r="O218" s="59">
        <f t="shared" si="30"/>
        <v>20497</v>
      </c>
      <c r="P218" s="59">
        <f t="shared" si="31"/>
        <v>42807</v>
      </c>
    </row>
    <row r="219" spans="2:16" ht="15.75">
      <c r="B219" s="322"/>
      <c r="C219" s="58" t="s">
        <v>51</v>
      </c>
      <c r="D219" s="59">
        <f t="shared" si="29"/>
        <v>10594</v>
      </c>
      <c r="E219" s="59">
        <f t="shared" si="29"/>
        <v>9820</v>
      </c>
      <c r="F219" s="59">
        <f t="shared" si="29"/>
        <v>4427</v>
      </c>
      <c r="G219" s="59">
        <f t="shared" si="29"/>
        <v>4243</v>
      </c>
      <c r="H219" s="59">
        <f t="shared" si="29"/>
        <v>943</v>
      </c>
      <c r="I219" s="59">
        <f t="shared" si="29"/>
        <v>1012</v>
      </c>
      <c r="J219" s="59">
        <f t="shared" si="29"/>
        <v>339</v>
      </c>
      <c r="K219" s="59">
        <f t="shared" si="29"/>
        <v>224</v>
      </c>
      <c r="L219" s="59">
        <f t="shared" si="29"/>
        <v>94</v>
      </c>
      <c r="M219" s="59">
        <f t="shared" si="29"/>
        <v>49</v>
      </c>
      <c r="N219" s="59">
        <f t="shared" si="30"/>
        <v>16397</v>
      </c>
      <c r="O219" s="59">
        <f t="shared" si="30"/>
        <v>15348</v>
      </c>
      <c r="P219" s="59">
        <f t="shared" si="31"/>
        <v>31745</v>
      </c>
    </row>
    <row r="220" spans="2:16" ht="15.75">
      <c r="B220" s="322" t="s">
        <v>52</v>
      </c>
      <c r="C220" s="322"/>
      <c r="D220" s="59">
        <f t="shared" si="29"/>
        <v>18089</v>
      </c>
      <c r="E220" s="59">
        <f t="shared" si="29"/>
        <v>15732</v>
      </c>
      <c r="F220" s="59">
        <f t="shared" si="29"/>
        <v>8154</v>
      </c>
      <c r="G220" s="59">
        <f t="shared" si="29"/>
        <v>7769</v>
      </c>
      <c r="H220" s="59">
        <f t="shared" si="29"/>
        <v>3038</v>
      </c>
      <c r="I220" s="59">
        <f t="shared" si="29"/>
        <v>2738</v>
      </c>
      <c r="J220" s="59">
        <f t="shared" si="29"/>
        <v>1086</v>
      </c>
      <c r="K220" s="59">
        <f t="shared" si="29"/>
        <v>1081</v>
      </c>
      <c r="L220" s="59">
        <f t="shared" si="29"/>
        <v>563</v>
      </c>
      <c r="M220" s="59">
        <f t="shared" si="29"/>
        <v>407</v>
      </c>
      <c r="N220" s="59">
        <f t="shared" si="30"/>
        <v>30930</v>
      </c>
      <c r="O220" s="59">
        <f t="shared" si="30"/>
        <v>27727</v>
      </c>
      <c r="P220" s="59">
        <f t="shared" si="31"/>
        <v>58657</v>
      </c>
    </row>
    <row r="221" spans="2:16" ht="15.75">
      <c r="B221" s="322" t="s">
        <v>53</v>
      </c>
      <c r="C221" s="322"/>
      <c r="D221" s="59">
        <f t="shared" si="29"/>
        <v>19025</v>
      </c>
      <c r="E221" s="59">
        <f t="shared" si="29"/>
        <v>16435</v>
      </c>
      <c r="F221" s="59">
        <f t="shared" si="29"/>
        <v>9550</v>
      </c>
      <c r="G221" s="59">
        <f t="shared" si="29"/>
        <v>9270</v>
      </c>
      <c r="H221" s="59">
        <f t="shared" si="29"/>
        <v>3209</v>
      </c>
      <c r="I221" s="59">
        <f t="shared" si="29"/>
        <v>2616</v>
      </c>
      <c r="J221" s="59">
        <f t="shared" si="29"/>
        <v>1337</v>
      </c>
      <c r="K221" s="59">
        <f t="shared" si="29"/>
        <v>1068</v>
      </c>
      <c r="L221" s="59">
        <f t="shared" si="29"/>
        <v>1065</v>
      </c>
      <c r="M221" s="59">
        <f t="shared" si="29"/>
        <v>618</v>
      </c>
      <c r="N221" s="59">
        <f t="shared" si="30"/>
        <v>34186</v>
      </c>
      <c r="O221" s="59">
        <f t="shared" si="30"/>
        <v>30007</v>
      </c>
      <c r="P221" s="59">
        <f t="shared" si="31"/>
        <v>64193</v>
      </c>
    </row>
    <row r="222" spans="2:16" ht="15.75">
      <c r="B222" s="322" t="s">
        <v>54</v>
      </c>
      <c r="C222" s="322"/>
      <c r="D222" s="59">
        <f t="shared" si="29"/>
        <v>11302</v>
      </c>
      <c r="E222" s="59">
        <f t="shared" si="29"/>
        <v>10248</v>
      </c>
      <c r="F222" s="59">
        <f t="shared" si="29"/>
        <v>5632</v>
      </c>
      <c r="G222" s="59">
        <f t="shared" si="29"/>
        <v>5735</v>
      </c>
      <c r="H222" s="59">
        <f t="shared" si="29"/>
        <v>2045</v>
      </c>
      <c r="I222" s="59">
        <f t="shared" si="29"/>
        <v>1651</v>
      </c>
      <c r="J222" s="59">
        <f t="shared" si="29"/>
        <v>903</v>
      </c>
      <c r="K222" s="59">
        <f t="shared" si="29"/>
        <v>641</v>
      </c>
      <c r="L222" s="59">
        <f t="shared" si="29"/>
        <v>453</v>
      </c>
      <c r="M222" s="59">
        <f t="shared" si="29"/>
        <v>260</v>
      </c>
      <c r="N222" s="59">
        <f t="shared" si="30"/>
        <v>20335</v>
      </c>
      <c r="O222" s="59">
        <f t="shared" si="30"/>
        <v>18535</v>
      </c>
      <c r="P222" s="59">
        <f t="shared" si="31"/>
        <v>38870</v>
      </c>
    </row>
    <row r="223" spans="2:16" ht="15.75">
      <c r="B223" s="322" t="s">
        <v>55</v>
      </c>
      <c r="C223" s="322"/>
      <c r="D223" s="59">
        <f t="shared" si="29"/>
        <v>14979</v>
      </c>
      <c r="E223" s="59">
        <f t="shared" si="29"/>
        <v>12042</v>
      </c>
      <c r="F223" s="59">
        <f t="shared" si="29"/>
        <v>5620</v>
      </c>
      <c r="G223" s="59">
        <f t="shared" si="29"/>
        <v>6055</v>
      </c>
      <c r="H223" s="59">
        <f t="shared" si="29"/>
        <v>1901</v>
      </c>
      <c r="I223" s="59">
        <f t="shared" si="29"/>
        <v>2214</v>
      </c>
      <c r="J223" s="59">
        <f t="shared" si="29"/>
        <v>793</v>
      </c>
      <c r="K223" s="59">
        <f t="shared" si="29"/>
        <v>639</v>
      </c>
      <c r="L223" s="59">
        <f t="shared" si="29"/>
        <v>333</v>
      </c>
      <c r="M223" s="59">
        <f t="shared" si="29"/>
        <v>262</v>
      </c>
      <c r="N223" s="59">
        <f t="shared" si="30"/>
        <v>23626</v>
      </c>
      <c r="O223" s="59">
        <f t="shared" si="30"/>
        <v>21212</v>
      </c>
      <c r="P223" s="59">
        <f t="shared" si="31"/>
        <v>44838</v>
      </c>
    </row>
    <row r="224" spans="2:16" ht="15.75">
      <c r="B224" s="322" t="s">
        <v>81</v>
      </c>
      <c r="C224" s="322"/>
      <c r="D224" s="59">
        <f t="shared" si="29"/>
        <v>14039</v>
      </c>
      <c r="E224" s="59">
        <f t="shared" si="29"/>
        <v>10876</v>
      </c>
      <c r="F224" s="59">
        <f t="shared" si="29"/>
        <v>4703</v>
      </c>
      <c r="G224" s="59">
        <f t="shared" si="29"/>
        <v>5614</v>
      </c>
      <c r="H224" s="59">
        <f t="shared" si="29"/>
        <v>1531</v>
      </c>
      <c r="I224" s="59">
        <f t="shared" si="29"/>
        <v>1516</v>
      </c>
      <c r="J224" s="59">
        <f t="shared" si="29"/>
        <v>569</v>
      </c>
      <c r="K224" s="59">
        <f t="shared" si="29"/>
        <v>483</v>
      </c>
      <c r="L224" s="59">
        <f t="shared" si="29"/>
        <v>200</v>
      </c>
      <c r="M224" s="59">
        <f t="shared" si="29"/>
        <v>131</v>
      </c>
      <c r="N224" s="59">
        <f t="shared" si="30"/>
        <v>21042</v>
      </c>
      <c r="O224" s="59">
        <f t="shared" si="30"/>
        <v>18620</v>
      </c>
      <c r="P224" s="59">
        <f t="shared" si="31"/>
        <v>39662</v>
      </c>
    </row>
    <row r="225" spans="2:16" ht="15.75">
      <c r="B225" s="322" t="s">
        <v>57</v>
      </c>
      <c r="C225" s="322"/>
      <c r="D225" s="59">
        <f t="shared" si="29"/>
        <v>7391</v>
      </c>
      <c r="E225" s="59">
        <f t="shared" si="29"/>
        <v>6080</v>
      </c>
      <c r="F225" s="59">
        <f t="shared" si="29"/>
        <v>3638</v>
      </c>
      <c r="G225" s="59">
        <f t="shared" si="29"/>
        <v>3534</v>
      </c>
      <c r="H225" s="59">
        <f t="shared" si="29"/>
        <v>1248</v>
      </c>
      <c r="I225" s="59">
        <f t="shared" si="29"/>
        <v>1143</v>
      </c>
      <c r="J225" s="59">
        <f t="shared" si="29"/>
        <v>451</v>
      </c>
      <c r="K225" s="59">
        <f t="shared" si="29"/>
        <v>345</v>
      </c>
      <c r="L225" s="59">
        <f t="shared" si="29"/>
        <v>194</v>
      </c>
      <c r="M225" s="59">
        <f t="shared" si="29"/>
        <v>115</v>
      </c>
      <c r="N225" s="59">
        <f t="shared" si="30"/>
        <v>12922</v>
      </c>
      <c r="O225" s="59">
        <f t="shared" si="30"/>
        <v>11217</v>
      </c>
      <c r="P225" s="59">
        <f t="shared" si="31"/>
        <v>24139</v>
      </c>
    </row>
    <row r="226" spans="2:16" ht="15.75">
      <c r="B226" s="322" t="s">
        <v>58</v>
      </c>
      <c r="C226" s="322"/>
      <c r="D226" s="59">
        <f t="shared" si="29"/>
        <v>13032</v>
      </c>
      <c r="E226" s="59">
        <f t="shared" si="29"/>
        <v>10005</v>
      </c>
      <c r="F226" s="59">
        <f t="shared" si="29"/>
        <v>6054</v>
      </c>
      <c r="G226" s="59">
        <f t="shared" si="29"/>
        <v>6316</v>
      </c>
      <c r="H226" s="59">
        <f t="shared" si="29"/>
        <v>2267</v>
      </c>
      <c r="I226" s="59">
        <f t="shared" si="29"/>
        <v>1721</v>
      </c>
      <c r="J226" s="59">
        <f t="shared" si="29"/>
        <v>825</v>
      </c>
      <c r="K226" s="59">
        <f t="shared" si="29"/>
        <v>599</v>
      </c>
      <c r="L226" s="59">
        <f t="shared" si="29"/>
        <v>349</v>
      </c>
      <c r="M226" s="59">
        <f t="shared" si="29"/>
        <v>164</v>
      </c>
      <c r="N226" s="59">
        <f t="shared" si="30"/>
        <v>22527</v>
      </c>
      <c r="O226" s="59">
        <f t="shared" si="30"/>
        <v>18805</v>
      </c>
      <c r="P226" s="59">
        <f t="shared" si="31"/>
        <v>41332</v>
      </c>
    </row>
    <row r="227" spans="2:16" ht="15.75">
      <c r="B227" s="322" t="s">
        <v>59</v>
      </c>
      <c r="C227" s="322"/>
      <c r="D227" s="59">
        <f t="shared" si="29"/>
        <v>18647</v>
      </c>
      <c r="E227" s="59">
        <f t="shared" si="29"/>
        <v>13921</v>
      </c>
      <c r="F227" s="59">
        <f t="shared" si="29"/>
        <v>10403</v>
      </c>
      <c r="G227" s="59">
        <f t="shared" si="29"/>
        <v>11359</v>
      </c>
      <c r="H227" s="59">
        <f t="shared" si="29"/>
        <v>4209</v>
      </c>
      <c r="I227" s="59">
        <f t="shared" si="29"/>
        <v>3795</v>
      </c>
      <c r="J227" s="59">
        <f t="shared" si="29"/>
        <v>1655</v>
      </c>
      <c r="K227" s="59">
        <f t="shared" si="29"/>
        <v>1253</v>
      </c>
      <c r="L227" s="59">
        <f t="shared" si="29"/>
        <v>755</v>
      </c>
      <c r="M227" s="59">
        <f t="shared" si="29"/>
        <v>464</v>
      </c>
      <c r="N227" s="59">
        <f t="shared" si="30"/>
        <v>35669</v>
      </c>
      <c r="O227" s="59">
        <f t="shared" si="30"/>
        <v>30792</v>
      </c>
      <c r="P227" s="59">
        <f t="shared" si="31"/>
        <v>66461</v>
      </c>
    </row>
    <row r="228" spans="2:16" ht="15.75">
      <c r="B228" s="322" t="s">
        <v>60</v>
      </c>
      <c r="C228" s="322"/>
      <c r="D228" s="59">
        <f t="shared" si="29"/>
        <v>10165</v>
      </c>
      <c r="E228" s="59">
        <f t="shared" si="29"/>
        <v>7645</v>
      </c>
      <c r="F228" s="59">
        <f t="shared" si="29"/>
        <v>5375</v>
      </c>
      <c r="G228" s="59">
        <f t="shared" si="29"/>
        <v>4940</v>
      </c>
      <c r="H228" s="59">
        <f t="shared" si="29"/>
        <v>1997</v>
      </c>
      <c r="I228" s="59">
        <f t="shared" si="29"/>
        <v>1709</v>
      </c>
      <c r="J228" s="59">
        <f t="shared" si="29"/>
        <v>1366</v>
      </c>
      <c r="K228" s="59">
        <f t="shared" si="29"/>
        <v>667</v>
      </c>
      <c r="L228" s="59">
        <f t="shared" si="29"/>
        <v>1120</v>
      </c>
      <c r="M228" s="59">
        <f t="shared" si="29"/>
        <v>188</v>
      </c>
      <c r="N228" s="59">
        <f t="shared" si="30"/>
        <v>20023</v>
      </c>
      <c r="O228" s="59">
        <f t="shared" si="30"/>
        <v>15149</v>
      </c>
      <c r="P228" s="59">
        <f t="shared" si="31"/>
        <v>35172</v>
      </c>
    </row>
    <row r="229" spans="2:16" ht="15.75">
      <c r="B229" s="322" t="s">
        <v>61</v>
      </c>
      <c r="C229" s="322"/>
      <c r="D229" s="59">
        <f t="shared" si="29"/>
        <v>29959</v>
      </c>
      <c r="E229" s="59">
        <f t="shared" si="29"/>
        <v>25308</v>
      </c>
      <c r="F229" s="59">
        <f t="shared" si="29"/>
        <v>13014</v>
      </c>
      <c r="G229" s="59">
        <f t="shared" si="29"/>
        <v>14016</v>
      </c>
      <c r="H229" s="59">
        <f t="shared" si="29"/>
        <v>3930</v>
      </c>
      <c r="I229" s="59">
        <f t="shared" si="29"/>
        <v>3790</v>
      </c>
      <c r="J229" s="59">
        <f t="shared" si="29"/>
        <v>1420</v>
      </c>
      <c r="K229" s="59">
        <f t="shared" si="29"/>
        <v>1150</v>
      </c>
      <c r="L229" s="59">
        <f t="shared" si="29"/>
        <v>595</v>
      </c>
      <c r="M229" s="59">
        <f t="shared" si="29"/>
        <v>396</v>
      </c>
      <c r="N229" s="59">
        <f t="shared" si="30"/>
        <v>48918</v>
      </c>
      <c r="O229" s="59">
        <f t="shared" si="30"/>
        <v>44660</v>
      </c>
      <c r="P229" s="59">
        <f t="shared" si="31"/>
        <v>93578</v>
      </c>
    </row>
    <row r="230" spans="2:16" ht="15.75">
      <c r="B230" s="322" t="s">
        <v>25</v>
      </c>
      <c r="C230" s="322"/>
      <c r="D230" s="59">
        <f aca="true" t="shared" si="32" ref="D230:M230">SUM(D210:D229)</f>
        <v>318849</v>
      </c>
      <c r="E230" s="59">
        <f t="shared" si="32"/>
        <v>274210</v>
      </c>
      <c r="F230" s="59">
        <f t="shared" si="32"/>
        <v>132248</v>
      </c>
      <c r="G230" s="59">
        <f t="shared" si="32"/>
        <v>129911</v>
      </c>
      <c r="H230" s="59">
        <f t="shared" si="32"/>
        <v>41572</v>
      </c>
      <c r="I230" s="59">
        <f t="shared" si="32"/>
        <v>38113</v>
      </c>
      <c r="J230" s="59">
        <f t="shared" si="32"/>
        <v>16642</v>
      </c>
      <c r="K230" s="59">
        <f t="shared" si="32"/>
        <v>12833</v>
      </c>
      <c r="L230" s="59">
        <f t="shared" si="32"/>
        <v>8163</v>
      </c>
      <c r="M230" s="59">
        <f t="shared" si="32"/>
        <v>4460</v>
      </c>
      <c r="N230" s="59">
        <f>SUM(L230,J230,H230,F230,D230)</f>
        <v>517474</v>
      </c>
      <c r="O230" s="59">
        <f>SUM(M230,K230,I230,G230,E230)</f>
        <v>459527</v>
      </c>
      <c r="P230" s="59">
        <f>SUM(N230:O230)</f>
        <v>977001</v>
      </c>
    </row>
    <row r="231" spans="2:16" ht="12.75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2:16" ht="12.75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4" spans="1:15" ht="30.75">
      <c r="A234" s="305" t="s">
        <v>154</v>
      </c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</row>
    <row r="235" spans="1:15" ht="12.75">
      <c r="A235" s="282" t="s">
        <v>17</v>
      </c>
      <c r="B235" s="282"/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282"/>
      <c r="O235" s="282"/>
    </row>
    <row r="236" spans="1:15" ht="12.75">
      <c r="A236" s="282"/>
      <c r="B236" s="282"/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282"/>
      <c r="O236" s="282"/>
    </row>
    <row r="237" spans="1:15" ht="15.75">
      <c r="A237" s="277" t="s">
        <v>29</v>
      </c>
      <c r="B237" s="277"/>
      <c r="C237" s="280" t="s">
        <v>62</v>
      </c>
      <c r="D237" s="277"/>
      <c r="E237" s="280" t="s">
        <v>33</v>
      </c>
      <c r="F237" s="277"/>
      <c r="G237" s="280" t="s">
        <v>63</v>
      </c>
      <c r="H237" s="277"/>
      <c r="I237" s="280" t="s">
        <v>67</v>
      </c>
      <c r="J237" s="277"/>
      <c r="K237" s="280" t="s">
        <v>68</v>
      </c>
      <c r="L237" s="280"/>
      <c r="M237" s="280" t="s">
        <v>25</v>
      </c>
      <c r="N237" s="280"/>
      <c r="O237" s="280"/>
    </row>
    <row r="238" spans="1:15" ht="15.75">
      <c r="A238" s="277"/>
      <c r="B238" s="277"/>
      <c r="C238" s="18" t="s">
        <v>128</v>
      </c>
      <c r="D238" s="18" t="s">
        <v>27</v>
      </c>
      <c r="E238" s="18" t="s">
        <v>128</v>
      </c>
      <c r="F238" s="18" t="s">
        <v>27</v>
      </c>
      <c r="G238" s="18" t="s">
        <v>128</v>
      </c>
      <c r="H238" s="18" t="s">
        <v>27</v>
      </c>
      <c r="I238" s="18" t="s">
        <v>128</v>
      </c>
      <c r="J238" s="18" t="s">
        <v>27</v>
      </c>
      <c r="K238" s="18" t="s">
        <v>128</v>
      </c>
      <c r="L238" s="18" t="s">
        <v>27</v>
      </c>
      <c r="M238" s="18" t="s">
        <v>128</v>
      </c>
      <c r="N238" s="18" t="s">
        <v>27</v>
      </c>
      <c r="O238" s="18" t="s">
        <v>25</v>
      </c>
    </row>
    <row r="239" spans="1:15" ht="15.75">
      <c r="A239" s="276" t="s">
        <v>41</v>
      </c>
      <c r="B239" s="276"/>
      <c r="C239" s="4">
        <v>29288</v>
      </c>
      <c r="D239" s="4">
        <v>26757</v>
      </c>
      <c r="E239" s="4">
        <v>11256</v>
      </c>
      <c r="F239" s="4">
        <v>9541</v>
      </c>
      <c r="G239" s="4">
        <v>5251</v>
      </c>
      <c r="H239" s="4">
        <v>4324</v>
      </c>
      <c r="I239" s="4">
        <v>2655</v>
      </c>
      <c r="J239" s="4">
        <v>1943</v>
      </c>
      <c r="K239" s="4">
        <v>1222</v>
      </c>
      <c r="L239" s="4">
        <v>699</v>
      </c>
      <c r="M239" s="4">
        <f>K239+I239+G239+E239+C239</f>
        <v>49672</v>
      </c>
      <c r="N239" s="4">
        <f>L239+J239+H239+F239+D239</f>
        <v>43264</v>
      </c>
      <c r="O239" s="4">
        <f>SUM(M239:N239)</f>
        <v>92936</v>
      </c>
    </row>
    <row r="240" spans="1:15" ht="15.75">
      <c r="A240" s="276" t="s">
        <v>42</v>
      </c>
      <c r="B240" s="276"/>
      <c r="C240" s="4">
        <v>11584</v>
      </c>
      <c r="D240" s="4">
        <v>10635</v>
      </c>
      <c r="E240" s="4">
        <v>9107</v>
      </c>
      <c r="F240" s="4">
        <v>8219</v>
      </c>
      <c r="G240" s="4">
        <v>2158</v>
      </c>
      <c r="H240" s="4">
        <v>2475</v>
      </c>
      <c r="I240" s="4">
        <v>1006</v>
      </c>
      <c r="J240" s="4">
        <v>593</v>
      </c>
      <c r="K240" s="4">
        <v>644</v>
      </c>
      <c r="L240" s="4">
        <v>249</v>
      </c>
      <c r="M240" s="4">
        <f aca="true" t="shared" si="33" ref="M240:N258">K240+I240+G240+E240+C240</f>
        <v>24499</v>
      </c>
      <c r="N240" s="4">
        <f t="shared" si="33"/>
        <v>22171</v>
      </c>
      <c r="O240" s="4">
        <f aca="true" t="shared" si="34" ref="O240:O258">SUM(M240:N240)</f>
        <v>46670</v>
      </c>
    </row>
    <row r="241" spans="1:15" ht="15.75">
      <c r="A241" s="276" t="s">
        <v>43</v>
      </c>
      <c r="B241" s="276"/>
      <c r="C241" s="4">
        <v>10486</v>
      </c>
      <c r="D241" s="4">
        <v>9160</v>
      </c>
      <c r="E241" s="4">
        <v>5283</v>
      </c>
      <c r="F241" s="4">
        <v>4876</v>
      </c>
      <c r="G241" s="4">
        <v>1404</v>
      </c>
      <c r="H241" s="4">
        <v>1276</v>
      </c>
      <c r="I241" s="4">
        <v>477</v>
      </c>
      <c r="J241" s="4">
        <v>402</v>
      </c>
      <c r="K241" s="4">
        <v>200</v>
      </c>
      <c r="L241" s="4">
        <v>158</v>
      </c>
      <c r="M241" s="4">
        <f t="shared" si="33"/>
        <v>17850</v>
      </c>
      <c r="N241" s="4">
        <f t="shared" si="33"/>
        <v>15872</v>
      </c>
      <c r="O241" s="4">
        <f t="shared" si="34"/>
        <v>33722</v>
      </c>
    </row>
    <row r="242" spans="1:15" ht="15.75">
      <c r="A242" s="276" t="s">
        <v>44</v>
      </c>
      <c r="B242" s="276"/>
      <c r="C242" s="4">
        <v>16465</v>
      </c>
      <c r="D242" s="4">
        <v>15535</v>
      </c>
      <c r="E242" s="4">
        <v>3458</v>
      </c>
      <c r="F242" s="4">
        <v>2931</v>
      </c>
      <c r="G242" s="4">
        <v>1612</v>
      </c>
      <c r="H242" s="4">
        <v>1182</v>
      </c>
      <c r="I242" s="4">
        <v>707</v>
      </c>
      <c r="J242" s="4">
        <v>482</v>
      </c>
      <c r="K242" s="4">
        <v>349</v>
      </c>
      <c r="L242" s="4">
        <v>199</v>
      </c>
      <c r="M242" s="4">
        <f t="shared" si="33"/>
        <v>22591</v>
      </c>
      <c r="N242" s="4">
        <f t="shared" si="33"/>
        <v>20329</v>
      </c>
      <c r="O242" s="4">
        <f t="shared" si="34"/>
        <v>42920</v>
      </c>
    </row>
    <row r="243" spans="1:15" ht="15.75">
      <c r="A243" s="276" t="s">
        <v>45</v>
      </c>
      <c r="B243" s="3" t="s">
        <v>46</v>
      </c>
      <c r="C243" s="4">
        <v>10773</v>
      </c>
      <c r="D243" s="4">
        <v>9722</v>
      </c>
      <c r="E243" s="4">
        <v>4473</v>
      </c>
      <c r="F243" s="4">
        <v>4796</v>
      </c>
      <c r="G243" s="4">
        <v>1040</v>
      </c>
      <c r="H243" s="4">
        <v>911</v>
      </c>
      <c r="I243" s="4">
        <v>377</v>
      </c>
      <c r="J243" s="4">
        <v>330</v>
      </c>
      <c r="K243" s="4">
        <v>155</v>
      </c>
      <c r="L243" s="4">
        <v>94</v>
      </c>
      <c r="M243" s="4">
        <f t="shared" si="33"/>
        <v>16818</v>
      </c>
      <c r="N243" s="4">
        <f t="shared" si="33"/>
        <v>15853</v>
      </c>
      <c r="O243" s="4">
        <f t="shared" si="34"/>
        <v>32671</v>
      </c>
    </row>
    <row r="244" spans="1:15" ht="15.75">
      <c r="A244" s="276"/>
      <c r="B244" s="3" t="s">
        <v>47</v>
      </c>
      <c r="C244" s="4">
        <v>23226</v>
      </c>
      <c r="D244" s="4">
        <v>21345</v>
      </c>
      <c r="E244" s="4">
        <v>4973</v>
      </c>
      <c r="F244" s="4">
        <v>4201</v>
      </c>
      <c r="G244" s="4">
        <v>2215</v>
      </c>
      <c r="H244" s="4">
        <v>1758</v>
      </c>
      <c r="I244" s="4">
        <v>1006</v>
      </c>
      <c r="J244" s="4">
        <v>671</v>
      </c>
      <c r="K244" s="4">
        <v>321</v>
      </c>
      <c r="L244" s="4">
        <v>170</v>
      </c>
      <c r="M244" s="4">
        <f t="shared" si="33"/>
        <v>31741</v>
      </c>
      <c r="N244" s="4">
        <f t="shared" si="33"/>
        <v>28145</v>
      </c>
      <c r="O244" s="4">
        <f t="shared" si="34"/>
        <v>59886</v>
      </c>
    </row>
    <row r="245" spans="1:15" ht="15.75">
      <c r="A245" s="276"/>
      <c r="B245" s="3" t="s">
        <v>48</v>
      </c>
      <c r="C245" s="4">
        <v>10019</v>
      </c>
      <c r="D245" s="4">
        <v>7861</v>
      </c>
      <c r="E245" s="4">
        <v>3695</v>
      </c>
      <c r="F245" s="4">
        <v>4615</v>
      </c>
      <c r="G245" s="4">
        <v>1251</v>
      </c>
      <c r="H245" s="4">
        <v>1116</v>
      </c>
      <c r="I245" s="4">
        <v>532</v>
      </c>
      <c r="J245" s="4">
        <v>581</v>
      </c>
      <c r="K245" s="4">
        <v>337</v>
      </c>
      <c r="L245" s="4">
        <v>148</v>
      </c>
      <c r="M245" s="4">
        <f t="shared" si="33"/>
        <v>15834</v>
      </c>
      <c r="N245" s="4">
        <f t="shared" si="33"/>
        <v>14321</v>
      </c>
      <c r="O245" s="4">
        <f t="shared" si="34"/>
        <v>30155</v>
      </c>
    </row>
    <row r="246" spans="1:15" ht="15.75">
      <c r="A246" s="276"/>
      <c r="B246" s="3" t="s">
        <v>49</v>
      </c>
      <c r="C246" s="4">
        <v>4942</v>
      </c>
      <c r="D246" s="4">
        <v>5790</v>
      </c>
      <c r="E246" s="4">
        <v>3164</v>
      </c>
      <c r="F246" s="4">
        <v>2729</v>
      </c>
      <c r="G246" s="4">
        <v>727</v>
      </c>
      <c r="H246" s="4">
        <v>601</v>
      </c>
      <c r="I246" s="4">
        <v>293</v>
      </c>
      <c r="J246" s="4">
        <v>234</v>
      </c>
      <c r="K246" s="4">
        <v>149</v>
      </c>
      <c r="L246" s="4">
        <v>106</v>
      </c>
      <c r="M246" s="4">
        <f t="shared" si="33"/>
        <v>9275</v>
      </c>
      <c r="N246" s="4">
        <f t="shared" si="33"/>
        <v>9460</v>
      </c>
      <c r="O246" s="4">
        <f t="shared" si="34"/>
        <v>18735</v>
      </c>
    </row>
    <row r="247" spans="1:15" ht="15.75">
      <c r="A247" s="276"/>
      <c r="B247" s="3" t="s">
        <v>50</v>
      </c>
      <c r="C247" s="4">
        <v>12257</v>
      </c>
      <c r="D247" s="4">
        <v>10286</v>
      </c>
      <c r="E247" s="4">
        <v>5816</v>
      </c>
      <c r="F247" s="4">
        <v>6301</v>
      </c>
      <c r="G247" s="4">
        <v>1442</v>
      </c>
      <c r="H247" s="4">
        <v>1330</v>
      </c>
      <c r="I247" s="4">
        <v>625</v>
      </c>
      <c r="J247" s="4">
        <v>467</v>
      </c>
      <c r="K247" s="4">
        <v>287</v>
      </c>
      <c r="L247" s="4">
        <v>201</v>
      </c>
      <c r="M247" s="4">
        <f t="shared" si="33"/>
        <v>20427</v>
      </c>
      <c r="N247" s="4">
        <f t="shared" si="33"/>
        <v>18585</v>
      </c>
      <c r="O247" s="4">
        <f t="shared" si="34"/>
        <v>39012</v>
      </c>
    </row>
    <row r="248" spans="1:15" ht="15.75">
      <c r="A248" s="276"/>
      <c r="B248" s="3" t="s">
        <v>51</v>
      </c>
      <c r="C248" s="4">
        <v>8734</v>
      </c>
      <c r="D248" s="4">
        <v>8314</v>
      </c>
      <c r="E248" s="4">
        <v>4330</v>
      </c>
      <c r="F248" s="4">
        <v>3783</v>
      </c>
      <c r="G248" s="4">
        <v>1014</v>
      </c>
      <c r="H248" s="4">
        <v>967</v>
      </c>
      <c r="I248" s="4">
        <v>423</v>
      </c>
      <c r="J248" s="4">
        <v>294</v>
      </c>
      <c r="K248" s="4">
        <v>193</v>
      </c>
      <c r="L248" s="4">
        <v>106</v>
      </c>
      <c r="M248" s="4">
        <f t="shared" si="33"/>
        <v>14694</v>
      </c>
      <c r="N248" s="4">
        <f t="shared" si="33"/>
        <v>13464</v>
      </c>
      <c r="O248" s="4">
        <f t="shared" si="34"/>
        <v>28158</v>
      </c>
    </row>
    <row r="249" spans="1:15" ht="15.75">
      <c r="A249" s="276" t="s">
        <v>52</v>
      </c>
      <c r="B249" s="276"/>
      <c r="C249" s="4">
        <v>16278</v>
      </c>
      <c r="D249" s="4">
        <v>14125</v>
      </c>
      <c r="E249" s="4">
        <v>7702</v>
      </c>
      <c r="F249" s="4">
        <v>7338</v>
      </c>
      <c r="G249" s="4">
        <v>3020</v>
      </c>
      <c r="H249" s="4">
        <v>2714</v>
      </c>
      <c r="I249" s="4">
        <v>1382</v>
      </c>
      <c r="J249" s="4">
        <v>1101</v>
      </c>
      <c r="K249" s="4">
        <v>737</v>
      </c>
      <c r="L249" s="4">
        <v>453</v>
      </c>
      <c r="M249" s="4">
        <f t="shared" si="33"/>
        <v>29119</v>
      </c>
      <c r="N249" s="4">
        <f t="shared" si="33"/>
        <v>25731</v>
      </c>
      <c r="O249" s="4">
        <f t="shared" si="34"/>
        <v>54850</v>
      </c>
    </row>
    <row r="250" spans="1:15" ht="15.75">
      <c r="A250" s="276" t="s">
        <v>53</v>
      </c>
      <c r="B250" s="276"/>
      <c r="C250" s="4">
        <v>17140</v>
      </c>
      <c r="D250" s="4">
        <v>14709</v>
      </c>
      <c r="E250" s="4">
        <v>8796</v>
      </c>
      <c r="F250" s="4">
        <v>8487</v>
      </c>
      <c r="G250" s="4">
        <v>3085</v>
      </c>
      <c r="H250" s="4">
        <v>2586</v>
      </c>
      <c r="I250" s="4">
        <v>1683</v>
      </c>
      <c r="J250" s="4">
        <v>1273</v>
      </c>
      <c r="K250" s="4">
        <v>1364</v>
      </c>
      <c r="L250" s="4">
        <v>673</v>
      </c>
      <c r="M250" s="4">
        <f t="shared" si="33"/>
        <v>32068</v>
      </c>
      <c r="N250" s="4">
        <f t="shared" si="33"/>
        <v>27728</v>
      </c>
      <c r="O250" s="4">
        <f t="shared" si="34"/>
        <v>59796</v>
      </c>
    </row>
    <row r="251" spans="1:15" ht="15.75">
      <c r="A251" s="276" t="s">
        <v>54</v>
      </c>
      <c r="B251" s="276"/>
      <c r="C251" s="4">
        <v>9762</v>
      </c>
      <c r="D251" s="4">
        <v>8868</v>
      </c>
      <c r="E251" s="4">
        <v>5408</v>
      </c>
      <c r="F251" s="4">
        <v>5101</v>
      </c>
      <c r="G251" s="4">
        <v>2081</v>
      </c>
      <c r="H251" s="4">
        <v>1650</v>
      </c>
      <c r="I251" s="4">
        <v>944</v>
      </c>
      <c r="J251" s="4">
        <v>776</v>
      </c>
      <c r="K251" s="4">
        <v>571</v>
      </c>
      <c r="L251" s="4">
        <v>322</v>
      </c>
      <c r="M251" s="4">
        <f t="shared" si="33"/>
        <v>18766</v>
      </c>
      <c r="N251" s="4">
        <f t="shared" si="33"/>
        <v>16717</v>
      </c>
      <c r="O251" s="4">
        <f t="shared" si="34"/>
        <v>35483</v>
      </c>
    </row>
    <row r="252" spans="1:15" ht="15.75">
      <c r="A252" s="276" t="s">
        <v>55</v>
      </c>
      <c r="B252" s="276"/>
      <c r="C252" s="4">
        <v>13280</v>
      </c>
      <c r="D252" s="4">
        <v>10691</v>
      </c>
      <c r="E252" s="4">
        <v>4992</v>
      </c>
      <c r="F252" s="4">
        <v>5553</v>
      </c>
      <c r="G252" s="4">
        <v>2107</v>
      </c>
      <c r="H252" s="4">
        <v>2019</v>
      </c>
      <c r="I252" s="4">
        <v>1033</v>
      </c>
      <c r="J252" s="4">
        <v>877</v>
      </c>
      <c r="K252" s="4">
        <v>556</v>
      </c>
      <c r="L252" s="4">
        <v>351</v>
      </c>
      <c r="M252" s="4">
        <f t="shared" si="33"/>
        <v>21968</v>
      </c>
      <c r="N252" s="4">
        <f t="shared" si="33"/>
        <v>19491</v>
      </c>
      <c r="O252" s="4">
        <f t="shared" si="34"/>
        <v>41459</v>
      </c>
    </row>
    <row r="253" spans="1:15" ht="15.75">
      <c r="A253" s="276" t="s">
        <v>81</v>
      </c>
      <c r="B253" s="276"/>
      <c r="C253" s="4">
        <v>13136</v>
      </c>
      <c r="D253" s="4">
        <v>9749</v>
      </c>
      <c r="E253" s="4">
        <v>4581</v>
      </c>
      <c r="F253" s="4">
        <v>5149</v>
      </c>
      <c r="G253" s="4">
        <v>1604</v>
      </c>
      <c r="H253" s="4">
        <v>1575</v>
      </c>
      <c r="I253" s="4">
        <v>654</v>
      </c>
      <c r="J253" s="4">
        <v>583</v>
      </c>
      <c r="K253" s="4">
        <v>410</v>
      </c>
      <c r="L253" s="4">
        <v>212</v>
      </c>
      <c r="M253" s="4">
        <f t="shared" si="33"/>
        <v>20385</v>
      </c>
      <c r="N253" s="4">
        <f t="shared" si="33"/>
        <v>17268</v>
      </c>
      <c r="O253" s="4">
        <f t="shared" si="34"/>
        <v>37653</v>
      </c>
    </row>
    <row r="254" spans="1:15" ht="15.75">
      <c r="A254" s="276" t="s">
        <v>57</v>
      </c>
      <c r="B254" s="276"/>
      <c r="C254" s="4">
        <v>6479</v>
      </c>
      <c r="D254" s="4">
        <v>5278</v>
      </c>
      <c r="E254" s="4">
        <v>3664</v>
      </c>
      <c r="F254" s="4">
        <v>3515</v>
      </c>
      <c r="G254" s="4">
        <v>1497</v>
      </c>
      <c r="H254" s="4">
        <v>1293</v>
      </c>
      <c r="I254" s="4">
        <v>720</v>
      </c>
      <c r="J254" s="4">
        <v>467</v>
      </c>
      <c r="K254" s="4">
        <v>392</v>
      </c>
      <c r="L254" s="4">
        <v>215</v>
      </c>
      <c r="M254" s="4">
        <f t="shared" si="33"/>
        <v>12752</v>
      </c>
      <c r="N254" s="4">
        <f t="shared" si="33"/>
        <v>10768</v>
      </c>
      <c r="O254" s="4">
        <f t="shared" si="34"/>
        <v>23520</v>
      </c>
    </row>
    <row r="255" spans="1:15" ht="15.75">
      <c r="A255" s="276" t="s">
        <v>58</v>
      </c>
      <c r="B255" s="276"/>
      <c r="C255" s="4">
        <v>11380</v>
      </c>
      <c r="D255" s="4">
        <v>8496</v>
      </c>
      <c r="E255" s="4">
        <v>5634</v>
      </c>
      <c r="F255" s="4">
        <v>5846</v>
      </c>
      <c r="G255" s="4">
        <v>2186</v>
      </c>
      <c r="H255" s="4">
        <v>1906</v>
      </c>
      <c r="I255" s="4">
        <v>956</v>
      </c>
      <c r="J255" s="4">
        <v>593</v>
      </c>
      <c r="K255" s="4">
        <v>567</v>
      </c>
      <c r="L255" s="4">
        <v>199</v>
      </c>
      <c r="M255" s="4">
        <f t="shared" si="33"/>
        <v>20723</v>
      </c>
      <c r="N255" s="4">
        <f t="shared" si="33"/>
        <v>17040</v>
      </c>
      <c r="O255" s="4">
        <f t="shared" si="34"/>
        <v>37763</v>
      </c>
    </row>
    <row r="256" spans="1:15" ht="15.75">
      <c r="A256" s="276" t="s">
        <v>59</v>
      </c>
      <c r="B256" s="276"/>
      <c r="C256" s="4">
        <v>15802</v>
      </c>
      <c r="D256" s="4">
        <v>11614</v>
      </c>
      <c r="E256" s="4">
        <v>9752</v>
      </c>
      <c r="F256" s="4">
        <v>10679</v>
      </c>
      <c r="G256" s="4">
        <v>4090</v>
      </c>
      <c r="H256" s="4">
        <v>3692</v>
      </c>
      <c r="I256" s="4">
        <v>2078</v>
      </c>
      <c r="J256" s="4">
        <v>1524</v>
      </c>
      <c r="K256" s="4">
        <v>1183</v>
      </c>
      <c r="L256" s="4">
        <v>577</v>
      </c>
      <c r="M256" s="4">
        <f t="shared" si="33"/>
        <v>32905</v>
      </c>
      <c r="N256" s="4">
        <f t="shared" si="33"/>
        <v>28086</v>
      </c>
      <c r="O256" s="4">
        <f t="shared" si="34"/>
        <v>60991</v>
      </c>
    </row>
    <row r="257" spans="1:15" ht="15.75">
      <c r="A257" s="276" t="s">
        <v>60</v>
      </c>
      <c r="B257" s="276"/>
      <c r="C257" s="4">
        <v>7297</v>
      </c>
      <c r="D257" s="4">
        <v>6209</v>
      </c>
      <c r="E257" s="4">
        <v>4882</v>
      </c>
      <c r="F257" s="4">
        <v>4229</v>
      </c>
      <c r="G257" s="4">
        <v>2376</v>
      </c>
      <c r="H257" s="4">
        <v>1241</v>
      </c>
      <c r="I257" s="4">
        <v>1893</v>
      </c>
      <c r="J257" s="4">
        <v>865</v>
      </c>
      <c r="K257" s="4">
        <v>1401</v>
      </c>
      <c r="L257" s="4">
        <v>301</v>
      </c>
      <c r="M257" s="4">
        <f t="shared" si="33"/>
        <v>17849</v>
      </c>
      <c r="N257" s="4">
        <f t="shared" si="33"/>
        <v>12845</v>
      </c>
      <c r="O257" s="4">
        <f t="shared" si="34"/>
        <v>30694</v>
      </c>
    </row>
    <row r="258" spans="1:15" ht="15.75">
      <c r="A258" s="276" t="s">
        <v>61</v>
      </c>
      <c r="B258" s="276"/>
      <c r="C258" s="4">
        <v>25054</v>
      </c>
      <c r="D258" s="4">
        <v>21585</v>
      </c>
      <c r="E258" s="4">
        <v>11827</v>
      </c>
      <c r="F258" s="4">
        <v>12117</v>
      </c>
      <c r="G258" s="4">
        <v>4208</v>
      </c>
      <c r="H258" s="4">
        <v>3960</v>
      </c>
      <c r="I258" s="4">
        <v>1910</v>
      </c>
      <c r="J258" s="4">
        <v>1514</v>
      </c>
      <c r="K258" s="4">
        <v>892</v>
      </c>
      <c r="L258" s="4">
        <v>559</v>
      </c>
      <c r="M258" s="4">
        <f t="shared" si="33"/>
        <v>43891</v>
      </c>
      <c r="N258" s="4">
        <f t="shared" si="33"/>
        <v>39735</v>
      </c>
      <c r="O258" s="4">
        <f t="shared" si="34"/>
        <v>83626</v>
      </c>
    </row>
    <row r="259" spans="1:15" ht="15.75">
      <c r="A259" s="277" t="s">
        <v>25</v>
      </c>
      <c r="B259" s="277"/>
      <c r="C259" s="20">
        <f aca="true" t="shared" si="35" ref="C259:O259">SUM(C239:C258)</f>
        <v>273382</v>
      </c>
      <c r="D259" s="20">
        <f t="shared" si="35"/>
        <v>236729</v>
      </c>
      <c r="E259" s="20">
        <f t="shared" si="35"/>
        <v>122793</v>
      </c>
      <c r="F259" s="20">
        <f t="shared" si="35"/>
        <v>120006</v>
      </c>
      <c r="G259" s="20">
        <f t="shared" si="35"/>
        <v>44368</v>
      </c>
      <c r="H259" s="20">
        <f t="shared" si="35"/>
        <v>38576</v>
      </c>
      <c r="I259" s="20">
        <f t="shared" si="35"/>
        <v>21354</v>
      </c>
      <c r="J259" s="20">
        <f t="shared" si="35"/>
        <v>15570</v>
      </c>
      <c r="K259" s="20">
        <f t="shared" si="35"/>
        <v>11930</v>
      </c>
      <c r="L259" s="20">
        <f t="shared" si="35"/>
        <v>5992</v>
      </c>
      <c r="M259" s="20">
        <f t="shared" si="35"/>
        <v>473827</v>
      </c>
      <c r="N259" s="20">
        <f t="shared" si="35"/>
        <v>416873</v>
      </c>
      <c r="O259" s="20">
        <f t="shared" si="35"/>
        <v>890700</v>
      </c>
    </row>
    <row r="262" spans="1:17" ht="30.75">
      <c r="A262" s="282" t="s">
        <v>159</v>
      </c>
      <c r="B262" s="282"/>
      <c r="C262" s="282"/>
      <c r="D262" s="282"/>
      <c r="E262" s="282"/>
      <c r="F262" s="282"/>
      <c r="G262" s="282"/>
      <c r="H262" s="282"/>
      <c r="I262" s="282"/>
      <c r="J262" s="282"/>
      <c r="K262" s="282"/>
      <c r="L262" s="282"/>
      <c r="M262" s="282"/>
      <c r="N262" s="282"/>
      <c r="O262" s="282"/>
      <c r="P262" s="282"/>
      <c r="Q262" s="282"/>
    </row>
    <row r="263" spans="1:17" ht="24.75">
      <c r="A263" s="311" t="s">
        <v>5</v>
      </c>
      <c r="B263" s="311"/>
      <c r="C263" s="311"/>
      <c r="D263" s="311"/>
      <c r="E263" s="311"/>
      <c r="F263" s="311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</row>
    <row r="264" spans="2:16" ht="15.75">
      <c r="B264" s="283" t="s">
        <v>101</v>
      </c>
      <c r="C264" s="283"/>
      <c r="D264" s="283" t="s">
        <v>139</v>
      </c>
      <c r="E264" s="283"/>
      <c r="F264" s="316" t="s">
        <v>33</v>
      </c>
      <c r="G264" s="317"/>
      <c r="H264" s="316" t="s">
        <v>63</v>
      </c>
      <c r="I264" s="317"/>
      <c r="J264" s="283" t="s">
        <v>66</v>
      </c>
      <c r="K264" s="283"/>
      <c r="L264" s="283" t="s">
        <v>68</v>
      </c>
      <c r="M264" s="283"/>
      <c r="N264" s="283" t="s">
        <v>25</v>
      </c>
      <c r="O264" s="283"/>
      <c r="P264" s="283"/>
    </row>
    <row r="265" spans="2:16" ht="15.75">
      <c r="B265" s="283"/>
      <c r="C265" s="283"/>
      <c r="D265" s="26" t="s">
        <v>26</v>
      </c>
      <c r="E265" s="26" t="s">
        <v>27</v>
      </c>
      <c r="F265" s="26" t="s">
        <v>26</v>
      </c>
      <c r="G265" s="26" t="s">
        <v>27</v>
      </c>
      <c r="H265" s="26" t="s">
        <v>26</v>
      </c>
      <c r="I265" s="26" t="s">
        <v>27</v>
      </c>
      <c r="J265" s="26" t="s">
        <v>26</v>
      </c>
      <c r="K265" s="26" t="s">
        <v>27</v>
      </c>
      <c r="L265" s="26" t="s">
        <v>26</v>
      </c>
      <c r="M265" s="26" t="s">
        <v>27</v>
      </c>
      <c r="N265" s="26" t="s">
        <v>26</v>
      </c>
      <c r="O265" s="26" t="s">
        <v>27</v>
      </c>
      <c r="P265" s="26" t="s">
        <v>25</v>
      </c>
    </row>
    <row r="266" spans="2:16" ht="15.75">
      <c r="B266" s="295" t="s">
        <v>41</v>
      </c>
      <c r="C266" s="296"/>
      <c r="D266" s="37">
        <v>414</v>
      </c>
      <c r="E266" s="37">
        <v>217</v>
      </c>
      <c r="F266" s="37">
        <v>106</v>
      </c>
      <c r="G266" s="37">
        <v>61</v>
      </c>
      <c r="H266" s="37">
        <v>17</v>
      </c>
      <c r="I266" s="37">
        <v>7</v>
      </c>
      <c r="J266" s="37">
        <v>4</v>
      </c>
      <c r="K266" s="37">
        <v>1</v>
      </c>
      <c r="L266" s="37">
        <v>4</v>
      </c>
      <c r="M266" s="37">
        <v>1</v>
      </c>
      <c r="N266" s="37">
        <f aca="true" t="shared" si="36" ref="N266:O286">SUM(L266,J266,H266,F266,D266)</f>
        <v>545</v>
      </c>
      <c r="O266" s="37">
        <f t="shared" si="36"/>
        <v>287</v>
      </c>
      <c r="P266" s="37">
        <f aca="true" t="shared" si="37" ref="P266:P286">SUM(N266:O266)</f>
        <v>832</v>
      </c>
    </row>
    <row r="267" spans="2:16" ht="15.75">
      <c r="B267" s="295" t="s">
        <v>42</v>
      </c>
      <c r="C267" s="296"/>
      <c r="D267" s="37">
        <v>61</v>
      </c>
      <c r="E267" s="37">
        <v>11</v>
      </c>
      <c r="F267" s="37">
        <v>4</v>
      </c>
      <c r="G267" s="37">
        <v>0</v>
      </c>
      <c r="H267" s="37">
        <v>1</v>
      </c>
      <c r="I267" s="37">
        <v>0</v>
      </c>
      <c r="J267" s="37">
        <v>1</v>
      </c>
      <c r="K267" s="37">
        <v>0</v>
      </c>
      <c r="L267" s="37">
        <v>0</v>
      </c>
      <c r="M267" s="37">
        <v>0</v>
      </c>
      <c r="N267" s="37">
        <f t="shared" si="36"/>
        <v>67</v>
      </c>
      <c r="O267" s="37">
        <f t="shared" si="36"/>
        <v>11</v>
      </c>
      <c r="P267" s="37">
        <f t="shared" si="37"/>
        <v>78</v>
      </c>
    </row>
    <row r="268" spans="2:16" ht="15.75">
      <c r="B268" s="295" t="s">
        <v>43</v>
      </c>
      <c r="C268" s="296"/>
      <c r="D268" s="37">
        <v>98</v>
      </c>
      <c r="E268" s="37">
        <v>58</v>
      </c>
      <c r="F268" s="37">
        <v>42</v>
      </c>
      <c r="G268" s="37">
        <v>24</v>
      </c>
      <c r="H268" s="37">
        <v>1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f t="shared" si="36"/>
        <v>141</v>
      </c>
      <c r="O268" s="37">
        <f t="shared" si="36"/>
        <v>82</v>
      </c>
      <c r="P268" s="37">
        <f t="shared" si="37"/>
        <v>223</v>
      </c>
    </row>
    <row r="269" spans="2:16" ht="15.75">
      <c r="B269" s="295" t="s">
        <v>44</v>
      </c>
      <c r="C269" s="296"/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f t="shared" si="36"/>
        <v>0</v>
      </c>
      <c r="O269" s="37">
        <f t="shared" si="36"/>
        <v>0</v>
      </c>
      <c r="P269" s="37">
        <f t="shared" si="37"/>
        <v>0</v>
      </c>
    </row>
    <row r="270" spans="2:16" ht="15.75">
      <c r="B270" s="295" t="s">
        <v>45</v>
      </c>
      <c r="C270" s="16" t="s">
        <v>82</v>
      </c>
      <c r="D270" s="37">
        <v>250</v>
      </c>
      <c r="E270" s="37">
        <v>121</v>
      </c>
      <c r="F270" s="37">
        <v>61</v>
      </c>
      <c r="G270" s="37">
        <v>19</v>
      </c>
      <c r="H270" s="37">
        <v>5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f t="shared" si="36"/>
        <v>316</v>
      </c>
      <c r="O270" s="37">
        <f t="shared" si="36"/>
        <v>140</v>
      </c>
      <c r="P270" s="37">
        <f t="shared" si="37"/>
        <v>456</v>
      </c>
    </row>
    <row r="271" spans="2:16" ht="15.75">
      <c r="B271" s="295"/>
      <c r="C271" s="16" t="s">
        <v>83</v>
      </c>
      <c r="D271" s="37">
        <v>396</v>
      </c>
      <c r="E271" s="37">
        <v>291</v>
      </c>
      <c r="F271" s="37">
        <v>202</v>
      </c>
      <c r="G271" s="37">
        <v>133</v>
      </c>
      <c r="H271" s="37">
        <v>7</v>
      </c>
      <c r="I271" s="37">
        <v>1</v>
      </c>
      <c r="J271" s="37">
        <v>0</v>
      </c>
      <c r="K271" s="37">
        <v>0</v>
      </c>
      <c r="L271" s="37">
        <v>0</v>
      </c>
      <c r="M271" s="37">
        <v>0</v>
      </c>
      <c r="N271" s="37">
        <f t="shared" si="36"/>
        <v>605</v>
      </c>
      <c r="O271" s="37">
        <f t="shared" si="36"/>
        <v>425</v>
      </c>
      <c r="P271" s="37">
        <f t="shared" si="37"/>
        <v>1030</v>
      </c>
    </row>
    <row r="272" spans="2:16" ht="15.75">
      <c r="B272" s="295"/>
      <c r="C272" s="16" t="s">
        <v>84</v>
      </c>
      <c r="D272" s="37">
        <v>17</v>
      </c>
      <c r="E272" s="37">
        <v>10</v>
      </c>
      <c r="F272" s="37">
        <v>4</v>
      </c>
      <c r="G272" s="37">
        <v>0</v>
      </c>
      <c r="H272" s="37">
        <v>1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f t="shared" si="36"/>
        <v>22</v>
      </c>
      <c r="O272" s="37">
        <f t="shared" si="36"/>
        <v>10</v>
      </c>
      <c r="P272" s="37">
        <f t="shared" si="37"/>
        <v>32</v>
      </c>
    </row>
    <row r="273" spans="2:16" ht="15.75">
      <c r="B273" s="295"/>
      <c r="C273" s="16" t="s">
        <v>94</v>
      </c>
      <c r="D273" s="37">
        <v>204</v>
      </c>
      <c r="E273" s="37">
        <v>150</v>
      </c>
      <c r="F273" s="37">
        <v>85</v>
      </c>
      <c r="G273" s="37">
        <v>65</v>
      </c>
      <c r="H273" s="37">
        <v>3</v>
      </c>
      <c r="I273" s="37">
        <v>3</v>
      </c>
      <c r="J273" s="37">
        <v>0</v>
      </c>
      <c r="K273" s="37">
        <v>0</v>
      </c>
      <c r="L273" s="37">
        <v>0</v>
      </c>
      <c r="M273" s="37">
        <v>0</v>
      </c>
      <c r="N273" s="37">
        <f t="shared" si="36"/>
        <v>292</v>
      </c>
      <c r="O273" s="37">
        <f t="shared" si="36"/>
        <v>218</v>
      </c>
      <c r="P273" s="37">
        <f t="shared" si="37"/>
        <v>510</v>
      </c>
    </row>
    <row r="274" spans="2:16" ht="15.75">
      <c r="B274" s="295"/>
      <c r="C274" s="16" t="s">
        <v>95</v>
      </c>
      <c r="D274" s="37">
        <v>115</v>
      </c>
      <c r="E274" s="37">
        <v>58</v>
      </c>
      <c r="F274" s="37">
        <v>10</v>
      </c>
      <c r="G274" s="37">
        <v>10</v>
      </c>
      <c r="H274" s="37">
        <v>2</v>
      </c>
      <c r="I274" s="37">
        <v>1</v>
      </c>
      <c r="J274" s="37">
        <v>0</v>
      </c>
      <c r="K274" s="37">
        <v>0</v>
      </c>
      <c r="L274" s="37">
        <v>0</v>
      </c>
      <c r="M274" s="37">
        <v>0</v>
      </c>
      <c r="N274" s="37">
        <f t="shared" si="36"/>
        <v>127</v>
      </c>
      <c r="O274" s="37">
        <f t="shared" si="36"/>
        <v>69</v>
      </c>
      <c r="P274" s="37">
        <f t="shared" si="37"/>
        <v>196</v>
      </c>
    </row>
    <row r="275" spans="2:16" ht="15.75">
      <c r="B275" s="295"/>
      <c r="C275" s="16" t="s">
        <v>96</v>
      </c>
      <c r="D275" s="37">
        <v>198</v>
      </c>
      <c r="E275" s="37">
        <v>167</v>
      </c>
      <c r="F275" s="37">
        <v>60</v>
      </c>
      <c r="G275" s="37">
        <v>33</v>
      </c>
      <c r="H275" s="37">
        <v>0</v>
      </c>
      <c r="I275" s="37">
        <v>0</v>
      </c>
      <c r="J275" s="37">
        <v>0</v>
      </c>
      <c r="K275" s="37">
        <v>0</v>
      </c>
      <c r="L275" s="37">
        <v>1</v>
      </c>
      <c r="M275" s="37">
        <v>0</v>
      </c>
      <c r="N275" s="37">
        <f t="shared" si="36"/>
        <v>259</v>
      </c>
      <c r="O275" s="37">
        <f t="shared" si="36"/>
        <v>200</v>
      </c>
      <c r="P275" s="37">
        <f t="shared" si="37"/>
        <v>459</v>
      </c>
    </row>
    <row r="276" spans="2:16" ht="15.75">
      <c r="B276" s="295" t="s">
        <v>52</v>
      </c>
      <c r="C276" s="296"/>
      <c r="D276" s="37">
        <v>48</v>
      </c>
      <c r="E276" s="37">
        <v>18</v>
      </c>
      <c r="F276" s="37">
        <v>6</v>
      </c>
      <c r="G276" s="37">
        <v>3</v>
      </c>
      <c r="H276" s="37">
        <v>1</v>
      </c>
      <c r="I276" s="37">
        <v>1</v>
      </c>
      <c r="J276" s="37">
        <v>0</v>
      </c>
      <c r="K276" s="37">
        <v>0</v>
      </c>
      <c r="L276" s="37">
        <v>0</v>
      </c>
      <c r="M276" s="37">
        <v>0</v>
      </c>
      <c r="N276" s="37">
        <f t="shared" si="36"/>
        <v>55</v>
      </c>
      <c r="O276" s="37">
        <f t="shared" si="36"/>
        <v>22</v>
      </c>
      <c r="P276" s="37">
        <f t="shared" si="37"/>
        <v>77</v>
      </c>
    </row>
    <row r="277" spans="2:16" ht="15.75">
      <c r="B277" s="295" t="s">
        <v>53</v>
      </c>
      <c r="C277" s="296"/>
      <c r="D277" s="37">
        <v>58</v>
      </c>
      <c r="E277" s="37">
        <v>33</v>
      </c>
      <c r="F277" s="37">
        <v>53</v>
      </c>
      <c r="G277" s="37">
        <v>17</v>
      </c>
      <c r="H277" s="37">
        <v>20</v>
      </c>
      <c r="I277" s="37">
        <v>8</v>
      </c>
      <c r="J277" s="37">
        <v>1</v>
      </c>
      <c r="K277" s="37">
        <v>1</v>
      </c>
      <c r="L277" s="37">
        <v>1</v>
      </c>
      <c r="M277" s="37">
        <v>0</v>
      </c>
      <c r="N277" s="37">
        <f t="shared" si="36"/>
        <v>133</v>
      </c>
      <c r="O277" s="37">
        <f t="shared" si="36"/>
        <v>59</v>
      </c>
      <c r="P277" s="37">
        <f t="shared" si="37"/>
        <v>192</v>
      </c>
    </row>
    <row r="278" spans="2:16" ht="15.75">
      <c r="B278" s="295" t="s">
        <v>133</v>
      </c>
      <c r="C278" s="296"/>
      <c r="D278" s="37">
        <v>193</v>
      </c>
      <c r="E278" s="37">
        <v>77</v>
      </c>
      <c r="F278" s="37">
        <v>97</v>
      </c>
      <c r="G278" s="37">
        <v>28</v>
      </c>
      <c r="H278" s="37">
        <v>22</v>
      </c>
      <c r="I278" s="37">
        <v>4</v>
      </c>
      <c r="J278" s="37">
        <v>4</v>
      </c>
      <c r="K278" s="37">
        <v>1</v>
      </c>
      <c r="L278" s="37">
        <v>4</v>
      </c>
      <c r="M278" s="37">
        <v>1</v>
      </c>
      <c r="N278" s="37">
        <f t="shared" si="36"/>
        <v>320</v>
      </c>
      <c r="O278" s="37">
        <f t="shared" si="36"/>
        <v>111</v>
      </c>
      <c r="P278" s="37">
        <f t="shared" si="37"/>
        <v>431</v>
      </c>
    </row>
    <row r="279" spans="2:16" ht="15.75">
      <c r="B279" s="295" t="s">
        <v>135</v>
      </c>
      <c r="C279" s="296"/>
      <c r="D279" s="37">
        <v>299</v>
      </c>
      <c r="E279" s="37">
        <v>113</v>
      </c>
      <c r="F279" s="37">
        <v>99</v>
      </c>
      <c r="G279" s="37">
        <v>81</v>
      </c>
      <c r="H279" s="37">
        <v>16</v>
      </c>
      <c r="I279" s="37">
        <v>6</v>
      </c>
      <c r="J279" s="37">
        <v>3</v>
      </c>
      <c r="K279" s="37">
        <v>0</v>
      </c>
      <c r="L279" s="37">
        <v>6</v>
      </c>
      <c r="M279" s="37">
        <v>0</v>
      </c>
      <c r="N279" s="37">
        <f t="shared" si="36"/>
        <v>423</v>
      </c>
      <c r="O279" s="37">
        <f t="shared" si="36"/>
        <v>200</v>
      </c>
      <c r="P279" s="37">
        <f t="shared" si="37"/>
        <v>623</v>
      </c>
    </row>
    <row r="280" spans="2:16" ht="15.75">
      <c r="B280" s="295" t="s">
        <v>134</v>
      </c>
      <c r="C280" s="296"/>
      <c r="D280" s="37">
        <v>134</v>
      </c>
      <c r="E280" s="37">
        <v>82</v>
      </c>
      <c r="F280" s="37">
        <v>22</v>
      </c>
      <c r="G280" s="37">
        <v>12</v>
      </c>
      <c r="H280" s="37">
        <v>1</v>
      </c>
      <c r="I280" s="37">
        <v>0</v>
      </c>
      <c r="J280" s="37">
        <v>4</v>
      </c>
      <c r="K280" s="37">
        <v>0</v>
      </c>
      <c r="L280" s="37">
        <v>1</v>
      </c>
      <c r="M280" s="37">
        <v>0</v>
      </c>
      <c r="N280" s="37">
        <f t="shared" si="36"/>
        <v>162</v>
      </c>
      <c r="O280" s="37">
        <f t="shared" si="36"/>
        <v>94</v>
      </c>
      <c r="P280" s="37">
        <f t="shared" si="37"/>
        <v>256</v>
      </c>
    </row>
    <row r="281" spans="2:16" ht="15.75">
      <c r="B281" s="295" t="s">
        <v>57</v>
      </c>
      <c r="C281" s="296"/>
      <c r="D281" s="37">
        <v>40</v>
      </c>
      <c r="E281" s="37">
        <v>17</v>
      </c>
      <c r="F281" s="37">
        <v>31</v>
      </c>
      <c r="G281" s="37">
        <v>6</v>
      </c>
      <c r="H281" s="37">
        <v>9</v>
      </c>
      <c r="I281" s="37">
        <v>1</v>
      </c>
      <c r="J281" s="37">
        <v>0</v>
      </c>
      <c r="K281" s="37">
        <v>0</v>
      </c>
      <c r="L281" s="37">
        <v>0</v>
      </c>
      <c r="M281" s="37">
        <v>0</v>
      </c>
      <c r="N281" s="37">
        <f t="shared" si="36"/>
        <v>80</v>
      </c>
      <c r="O281" s="37">
        <f t="shared" si="36"/>
        <v>24</v>
      </c>
      <c r="P281" s="37">
        <f t="shared" si="37"/>
        <v>104</v>
      </c>
    </row>
    <row r="282" spans="2:16" ht="15.75">
      <c r="B282" s="295" t="s">
        <v>58</v>
      </c>
      <c r="C282" s="296"/>
      <c r="D282" s="37">
        <v>88</v>
      </c>
      <c r="E282" s="37">
        <v>29</v>
      </c>
      <c r="F282" s="37">
        <v>9</v>
      </c>
      <c r="G282" s="37">
        <v>4</v>
      </c>
      <c r="H282" s="37">
        <v>1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f t="shared" si="36"/>
        <v>98</v>
      </c>
      <c r="O282" s="37">
        <f t="shared" si="36"/>
        <v>33</v>
      </c>
      <c r="P282" s="37">
        <f t="shared" si="37"/>
        <v>131</v>
      </c>
    </row>
    <row r="283" spans="2:16" ht="15.75">
      <c r="B283" s="295" t="s">
        <v>59</v>
      </c>
      <c r="C283" s="296"/>
      <c r="D283" s="37">
        <v>325</v>
      </c>
      <c r="E283" s="37">
        <v>110</v>
      </c>
      <c r="F283" s="37">
        <v>81</v>
      </c>
      <c r="G283" s="37">
        <v>29</v>
      </c>
      <c r="H283" s="37">
        <v>11</v>
      </c>
      <c r="I283" s="37">
        <v>7</v>
      </c>
      <c r="J283" s="37">
        <v>3</v>
      </c>
      <c r="K283" s="37">
        <v>0</v>
      </c>
      <c r="L283" s="37">
        <v>1</v>
      </c>
      <c r="M283" s="37">
        <v>0</v>
      </c>
      <c r="N283" s="37">
        <f t="shared" si="36"/>
        <v>421</v>
      </c>
      <c r="O283" s="37">
        <f t="shared" si="36"/>
        <v>146</v>
      </c>
      <c r="P283" s="37">
        <f t="shared" si="37"/>
        <v>567</v>
      </c>
    </row>
    <row r="284" spans="2:16" ht="15.75">
      <c r="B284" s="295" t="s">
        <v>60</v>
      </c>
      <c r="C284" s="296"/>
      <c r="D284" s="37">
        <v>33</v>
      </c>
      <c r="E284" s="37">
        <v>20</v>
      </c>
      <c r="F284" s="37">
        <v>31</v>
      </c>
      <c r="G284" s="37">
        <v>7</v>
      </c>
      <c r="H284" s="37">
        <v>2</v>
      </c>
      <c r="I284" s="37">
        <v>2</v>
      </c>
      <c r="J284" s="37">
        <v>0</v>
      </c>
      <c r="K284" s="37">
        <v>0</v>
      </c>
      <c r="L284" s="37">
        <v>0</v>
      </c>
      <c r="M284" s="37">
        <v>0</v>
      </c>
      <c r="N284" s="37">
        <f t="shared" si="36"/>
        <v>66</v>
      </c>
      <c r="O284" s="37">
        <f t="shared" si="36"/>
        <v>29</v>
      </c>
      <c r="P284" s="37">
        <f t="shared" si="37"/>
        <v>95</v>
      </c>
    </row>
    <row r="285" spans="2:16" ht="15.75">
      <c r="B285" s="295" t="s">
        <v>61</v>
      </c>
      <c r="C285" s="296"/>
      <c r="D285" s="37">
        <v>1565</v>
      </c>
      <c r="E285" s="37">
        <v>649</v>
      </c>
      <c r="F285" s="37">
        <v>794</v>
      </c>
      <c r="G285" s="37">
        <v>351</v>
      </c>
      <c r="H285" s="37">
        <v>78</v>
      </c>
      <c r="I285" s="37">
        <v>32</v>
      </c>
      <c r="J285" s="37">
        <v>15</v>
      </c>
      <c r="K285" s="37">
        <v>8</v>
      </c>
      <c r="L285" s="37">
        <v>2</v>
      </c>
      <c r="M285" s="37">
        <v>1</v>
      </c>
      <c r="N285" s="37">
        <f t="shared" si="36"/>
        <v>2454</v>
      </c>
      <c r="O285" s="37">
        <f t="shared" si="36"/>
        <v>1041</v>
      </c>
      <c r="P285" s="37">
        <f t="shared" si="37"/>
        <v>3495</v>
      </c>
    </row>
    <row r="286" spans="2:16" ht="15.75">
      <c r="B286" s="283" t="s">
        <v>25</v>
      </c>
      <c r="C286" s="284"/>
      <c r="D286" s="39">
        <f aca="true" t="shared" si="38" ref="D286:M286">SUM(D266:D285)</f>
        <v>4536</v>
      </c>
      <c r="E286" s="39">
        <f t="shared" si="38"/>
        <v>2231</v>
      </c>
      <c r="F286" s="39">
        <f t="shared" si="38"/>
        <v>1797</v>
      </c>
      <c r="G286" s="39">
        <f t="shared" si="38"/>
        <v>883</v>
      </c>
      <c r="H286" s="39">
        <f t="shared" si="38"/>
        <v>198</v>
      </c>
      <c r="I286" s="39">
        <f t="shared" si="38"/>
        <v>73</v>
      </c>
      <c r="J286" s="39">
        <f t="shared" si="38"/>
        <v>35</v>
      </c>
      <c r="K286" s="39">
        <f t="shared" si="38"/>
        <v>11</v>
      </c>
      <c r="L286" s="39">
        <f t="shared" si="38"/>
        <v>20</v>
      </c>
      <c r="M286" s="39">
        <f t="shared" si="38"/>
        <v>3</v>
      </c>
      <c r="N286" s="37">
        <f t="shared" si="36"/>
        <v>6586</v>
      </c>
      <c r="O286" s="37">
        <f t="shared" si="36"/>
        <v>3201</v>
      </c>
      <c r="P286" s="37">
        <f t="shared" si="37"/>
        <v>9787</v>
      </c>
    </row>
    <row r="291" spans="1:15" ht="30.75">
      <c r="A291" s="313" t="s">
        <v>147</v>
      </c>
      <c r="B291" s="313"/>
      <c r="C291" s="313"/>
      <c r="D291" s="313"/>
      <c r="E291" s="313"/>
      <c r="F291" s="313"/>
      <c r="G291" s="313"/>
      <c r="H291" s="313"/>
      <c r="I291" s="313"/>
      <c r="J291" s="313"/>
      <c r="K291" s="313"/>
      <c r="L291" s="313"/>
      <c r="M291" s="313"/>
      <c r="N291" s="313"/>
      <c r="O291" s="313"/>
    </row>
    <row r="292" spans="1:15" ht="12.75">
      <c r="A292" s="314" t="s">
        <v>12</v>
      </c>
      <c r="B292" s="314"/>
      <c r="C292" s="314"/>
      <c r="D292" s="314"/>
      <c r="E292" s="314"/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</row>
    <row r="293" spans="1:15" ht="12.75">
      <c r="A293" s="314"/>
      <c r="B293" s="314"/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</row>
    <row r="294" spans="1:15" ht="15.75">
      <c r="A294" s="312" t="s">
        <v>29</v>
      </c>
      <c r="B294" s="312"/>
      <c r="C294" s="315" t="s">
        <v>62</v>
      </c>
      <c r="D294" s="312"/>
      <c r="E294" s="315" t="s">
        <v>33</v>
      </c>
      <c r="F294" s="312"/>
      <c r="G294" s="315" t="s">
        <v>63</v>
      </c>
      <c r="H294" s="312"/>
      <c r="I294" s="315" t="s">
        <v>67</v>
      </c>
      <c r="J294" s="312"/>
      <c r="K294" s="315" t="s">
        <v>68</v>
      </c>
      <c r="L294" s="315"/>
      <c r="M294" s="315" t="s">
        <v>25</v>
      </c>
      <c r="N294" s="315"/>
      <c r="O294" s="315"/>
    </row>
    <row r="295" spans="1:15" ht="15.75">
      <c r="A295" s="312"/>
      <c r="B295" s="312"/>
      <c r="C295" s="61" t="s">
        <v>128</v>
      </c>
      <c r="D295" s="61" t="s">
        <v>27</v>
      </c>
      <c r="E295" s="61" t="s">
        <v>128</v>
      </c>
      <c r="F295" s="61" t="s">
        <v>27</v>
      </c>
      <c r="G295" s="61" t="s">
        <v>128</v>
      </c>
      <c r="H295" s="61" t="s">
        <v>27</v>
      </c>
      <c r="I295" s="61" t="s">
        <v>128</v>
      </c>
      <c r="J295" s="61" t="s">
        <v>27</v>
      </c>
      <c r="K295" s="61" t="s">
        <v>128</v>
      </c>
      <c r="L295" s="61" t="s">
        <v>27</v>
      </c>
      <c r="M295" s="61" t="s">
        <v>128</v>
      </c>
      <c r="N295" s="61" t="s">
        <v>27</v>
      </c>
      <c r="O295" s="61" t="s">
        <v>25</v>
      </c>
    </row>
    <row r="296" spans="1:15" ht="15.75">
      <c r="A296" s="312" t="s">
        <v>41</v>
      </c>
      <c r="B296" s="312"/>
      <c r="C296" s="62">
        <f aca="true" t="shared" si="39" ref="C296:L296">D266+C239</f>
        <v>29702</v>
      </c>
      <c r="D296" s="62">
        <f t="shared" si="39"/>
        <v>26974</v>
      </c>
      <c r="E296" s="62">
        <f t="shared" si="39"/>
        <v>11362</v>
      </c>
      <c r="F296" s="62">
        <f t="shared" si="39"/>
        <v>9602</v>
      </c>
      <c r="G296" s="62">
        <f t="shared" si="39"/>
        <v>5268</v>
      </c>
      <c r="H296" s="62">
        <f t="shared" si="39"/>
        <v>4331</v>
      </c>
      <c r="I296" s="62">
        <f t="shared" si="39"/>
        <v>2659</v>
      </c>
      <c r="J296" s="62">
        <f t="shared" si="39"/>
        <v>1944</v>
      </c>
      <c r="K296" s="62">
        <f t="shared" si="39"/>
        <v>1226</v>
      </c>
      <c r="L296" s="62">
        <f t="shared" si="39"/>
        <v>700</v>
      </c>
      <c r="M296" s="62">
        <f>SUM(K296,I296,G296,E296,C296)</f>
        <v>50217</v>
      </c>
      <c r="N296" s="62">
        <f>SUM(L296,J296,H296,F296,D296)</f>
        <v>43551</v>
      </c>
      <c r="O296" s="62">
        <f>SUM(M296:N296)</f>
        <v>93768</v>
      </c>
    </row>
    <row r="297" spans="1:15" ht="15.75">
      <c r="A297" s="312" t="s">
        <v>42</v>
      </c>
      <c r="B297" s="312"/>
      <c r="C297" s="62">
        <f aca="true" t="shared" si="40" ref="C297:L315">D267+C240</f>
        <v>11645</v>
      </c>
      <c r="D297" s="62">
        <f t="shared" si="40"/>
        <v>10646</v>
      </c>
      <c r="E297" s="62">
        <f t="shared" si="40"/>
        <v>9111</v>
      </c>
      <c r="F297" s="62">
        <f t="shared" si="40"/>
        <v>8219</v>
      </c>
      <c r="G297" s="62">
        <f t="shared" si="40"/>
        <v>2159</v>
      </c>
      <c r="H297" s="62">
        <f t="shared" si="40"/>
        <v>2475</v>
      </c>
      <c r="I297" s="62">
        <f t="shared" si="40"/>
        <v>1007</v>
      </c>
      <c r="J297" s="62">
        <f t="shared" si="40"/>
        <v>593</v>
      </c>
      <c r="K297" s="62">
        <f t="shared" si="40"/>
        <v>644</v>
      </c>
      <c r="L297" s="62">
        <f t="shared" si="40"/>
        <v>249</v>
      </c>
      <c r="M297" s="62">
        <f aca="true" t="shared" si="41" ref="M297:N315">SUM(K297,I297,G297,E297,C297)</f>
        <v>24566</v>
      </c>
      <c r="N297" s="62">
        <f t="shared" si="41"/>
        <v>22182</v>
      </c>
      <c r="O297" s="62">
        <f aca="true" t="shared" si="42" ref="O297:O315">SUM(M297:N297)</f>
        <v>46748</v>
      </c>
    </row>
    <row r="298" spans="1:15" ht="15.75">
      <c r="A298" s="312" t="s">
        <v>43</v>
      </c>
      <c r="B298" s="312"/>
      <c r="C298" s="62">
        <f t="shared" si="40"/>
        <v>10584</v>
      </c>
      <c r="D298" s="62">
        <f t="shared" si="40"/>
        <v>9218</v>
      </c>
      <c r="E298" s="62">
        <f t="shared" si="40"/>
        <v>5325</v>
      </c>
      <c r="F298" s="62">
        <f t="shared" si="40"/>
        <v>4900</v>
      </c>
      <c r="G298" s="62">
        <f t="shared" si="40"/>
        <v>1405</v>
      </c>
      <c r="H298" s="62">
        <f t="shared" si="40"/>
        <v>1276</v>
      </c>
      <c r="I298" s="62">
        <f t="shared" si="40"/>
        <v>477</v>
      </c>
      <c r="J298" s="62">
        <f t="shared" si="40"/>
        <v>402</v>
      </c>
      <c r="K298" s="62">
        <f t="shared" si="40"/>
        <v>200</v>
      </c>
      <c r="L298" s="62">
        <f t="shared" si="40"/>
        <v>158</v>
      </c>
      <c r="M298" s="62">
        <f t="shared" si="41"/>
        <v>17991</v>
      </c>
      <c r="N298" s="62">
        <f t="shared" si="41"/>
        <v>15954</v>
      </c>
      <c r="O298" s="62">
        <f t="shared" si="42"/>
        <v>33945</v>
      </c>
    </row>
    <row r="299" spans="1:15" ht="15.75">
      <c r="A299" s="312" t="s">
        <v>44</v>
      </c>
      <c r="B299" s="312"/>
      <c r="C299" s="62">
        <f t="shared" si="40"/>
        <v>16465</v>
      </c>
      <c r="D299" s="62">
        <f t="shared" si="40"/>
        <v>15535</v>
      </c>
      <c r="E299" s="62">
        <f t="shared" si="40"/>
        <v>3458</v>
      </c>
      <c r="F299" s="62">
        <f t="shared" si="40"/>
        <v>2931</v>
      </c>
      <c r="G299" s="62">
        <f t="shared" si="40"/>
        <v>1612</v>
      </c>
      <c r="H299" s="62">
        <f t="shared" si="40"/>
        <v>1182</v>
      </c>
      <c r="I299" s="62">
        <f t="shared" si="40"/>
        <v>707</v>
      </c>
      <c r="J299" s="62">
        <f t="shared" si="40"/>
        <v>482</v>
      </c>
      <c r="K299" s="62">
        <f t="shared" si="40"/>
        <v>349</v>
      </c>
      <c r="L299" s="62">
        <f t="shared" si="40"/>
        <v>199</v>
      </c>
      <c r="M299" s="62">
        <f t="shared" si="41"/>
        <v>22591</v>
      </c>
      <c r="N299" s="62">
        <f t="shared" si="41"/>
        <v>20329</v>
      </c>
      <c r="O299" s="62">
        <f t="shared" si="42"/>
        <v>42920</v>
      </c>
    </row>
    <row r="300" spans="1:15" ht="15.75">
      <c r="A300" s="312" t="s">
        <v>45</v>
      </c>
      <c r="B300" s="61" t="s">
        <v>46</v>
      </c>
      <c r="C300" s="62">
        <f t="shared" si="40"/>
        <v>11023</v>
      </c>
      <c r="D300" s="62">
        <f t="shared" si="40"/>
        <v>9843</v>
      </c>
      <c r="E300" s="62">
        <f t="shared" si="40"/>
        <v>4534</v>
      </c>
      <c r="F300" s="62">
        <f t="shared" si="40"/>
        <v>4815</v>
      </c>
      <c r="G300" s="62">
        <f t="shared" si="40"/>
        <v>1045</v>
      </c>
      <c r="H300" s="62">
        <f t="shared" si="40"/>
        <v>911</v>
      </c>
      <c r="I300" s="62">
        <f t="shared" si="40"/>
        <v>377</v>
      </c>
      <c r="J300" s="62">
        <f t="shared" si="40"/>
        <v>330</v>
      </c>
      <c r="K300" s="62">
        <f t="shared" si="40"/>
        <v>155</v>
      </c>
      <c r="L300" s="62">
        <f t="shared" si="40"/>
        <v>94</v>
      </c>
      <c r="M300" s="62">
        <f t="shared" si="41"/>
        <v>17134</v>
      </c>
      <c r="N300" s="62">
        <f t="shared" si="41"/>
        <v>15993</v>
      </c>
      <c r="O300" s="62">
        <f t="shared" si="42"/>
        <v>33127</v>
      </c>
    </row>
    <row r="301" spans="1:15" ht="15.75">
      <c r="A301" s="312"/>
      <c r="B301" s="61" t="s">
        <v>47</v>
      </c>
      <c r="C301" s="62">
        <f t="shared" si="40"/>
        <v>23622</v>
      </c>
      <c r="D301" s="62">
        <f t="shared" si="40"/>
        <v>21636</v>
      </c>
      <c r="E301" s="62">
        <f t="shared" si="40"/>
        <v>5175</v>
      </c>
      <c r="F301" s="62">
        <f t="shared" si="40"/>
        <v>4334</v>
      </c>
      <c r="G301" s="62">
        <f t="shared" si="40"/>
        <v>2222</v>
      </c>
      <c r="H301" s="62">
        <f t="shared" si="40"/>
        <v>1759</v>
      </c>
      <c r="I301" s="62">
        <f t="shared" si="40"/>
        <v>1006</v>
      </c>
      <c r="J301" s="62">
        <f t="shared" si="40"/>
        <v>671</v>
      </c>
      <c r="K301" s="62">
        <f t="shared" si="40"/>
        <v>321</v>
      </c>
      <c r="L301" s="62">
        <f t="shared" si="40"/>
        <v>170</v>
      </c>
      <c r="M301" s="62">
        <f t="shared" si="41"/>
        <v>32346</v>
      </c>
      <c r="N301" s="62">
        <f t="shared" si="41"/>
        <v>28570</v>
      </c>
      <c r="O301" s="62">
        <f t="shared" si="42"/>
        <v>60916</v>
      </c>
    </row>
    <row r="302" spans="1:15" ht="15.75">
      <c r="A302" s="312"/>
      <c r="B302" s="61" t="s">
        <v>48</v>
      </c>
      <c r="C302" s="62">
        <f t="shared" si="40"/>
        <v>10036</v>
      </c>
      <c r="D302" s="62">
        <f t="shared" si="40"/>
        <v>7871</v>
      </c>
      <c r="E302" s="62">
        <f t="shared" si="40"/>
        <v>3699</v>
      </c>
      <c r="F302" s="62">
        <f t="shared" si="40"/>
        <v>4615</v>
      </c>
      <c r="G302" s="62">
        <f t="shared" si="40"/>
        <v>1252</v>
      </c>
      <c r="H302" s="62">
        <f t="shared" si="40"/>
        <v>1116</v>
      </c>
      <c r="I302" s="62">
        <f t="shared" si="40"/>
        <v>532</v>
      </c>
      <c r="J302" s="62">
        <f t="shared" si="40"/>
        <v>581</v>
      </c>
      <c r="K302" s="62">
        <f t="shared" si="40"/>
        <v>337</v>
      </c>
      <c r="L302" s="62">
        <f t="shared" si="40"/>
        <v>148</v>
      </c>
      <c r="M302" s="62">
        <f t="shared" si="41"/>
        <v>15856</v>
      </c>
      <c r="N302" s="62">
        <f t="shared" si="41"/>
        <v>14331</v>
      </c>
      <c r="O302" s="62">
        <f t="shared" si="42"/>
        <v>30187</v>
      </c>
    </row>
    <row r="303" spans="1:15" ht="15.75">
      <c r="A303" s="312"/>
      <c r="B303" s="61" t="s">
        <v>49</v>
      </c>
      <c r="C303" s="62">
        <f t="shared" si="40"/>
        <v>5146</v>
      </c>
      <c r="D303" s="62">
        <f t="shared" si="40"/>
        <v>5940</v>
      </c>
      <c r="E303" s="62">
        <f t="shared" si="40"/>
        <v>3249</v>
      </c>
      <c r="F303" s="62">
        <f t="shared" si="40"/>
        <v>2794</v>
      </c>
      <c r="G303" s="62">
        <f t="shared" si="40"/>
        <v>730</v>
      </c>
      <c r="H303" s="62">
        <f t="shared" si="40"/>
        <v>604</v>
      </c>
      <c r="I303" s="62">
        <f t="shared" si="40"/>
        <v>293</v>
      </c>
      <c r="J303" s="62">
        <f t="shared" si="40"/>
        <v>234</v>
      </c>
      <c r="K303" s="62">
        <f t="shared" si="40"/>
        <v>149</v>
      </c>
      <c r="L303" s="62">
        <f t="shared" si="40"/>
        <v>106</v>
      </c>
      <c r="M303" s="62">
        <f t="shared" si="41"/>
        <v>9567</v>
      </c>
      <c r="N303" s="62">
        <f t="shared" si="41"/>
        <v>9678</v>
      </c>
      <c r="O303" s="62">
        <f t="shared" si="42"/>
        <v>19245</v>
      </c>
    </row>
    <row r="304" spans="1:15" ht="15.75">
      <c r="A304" s="312"/>
      <c r="B304" s="61" t="s">
        <v>50</v>
      </c>
      <c r="C304" s="62">
        <f t="shared" si="40"/>
        <v>12372</v>
      </c>
      <c r="D304" s="62">
        <f t="shared" si="40"/>
        <v>10344</v>
      </c>
      <c r="E304" s="62">
        <f t="shared" si="40"/>
        <v>5826</v>
      </c>
      <c r="F304" s="62">
        <f t="shared" si="40"/>
        <v>6311</v>
      </c>
      <c r="G304" s="62">
        <f t="shared" si="40"/>
        <v>1444</v>
      </c>
      <c r="H304" s="62">
        <f t="shared" si="40"/>
        <v>1331</v>
      </c>
      <c r="I304" s="62">
        <f t="shared" si="40"/>
        <v>625</v>
      </c>
      <c r="J304" s="62">
        <f t="shared" si="40"/>
        <v>467</v>
      </c>
      <c r="K304" s="62">
        <f t="shared" si="40"/>
        <v>287</v>
      </c>
      <c r="L304" s="62">
        <f t="shared" si="40"/>
        <v>201</v>
      </c>
      <c r="M304" s="62">
        <f t="shared" si="41"/>
        <v>20554</v>
      </c>
      <c r="N304" s="62">
        <f t="shared" si="41"/>
        <v>18654</v>
      </c>
      <c r="O304" s="62">
        <f t="shared" si="42"/>
        <v>39208</v>
      </c>
    </row>
    <row r="305" spans="1:15" ht="15.75">
      <c r="A305" s="312"/>
      <c r="B305" s="61" t="s">
        <v>51</v>
      </c>
      <c r="C305" s="62">
        <f t="shared" si="40"/>
        <v>8932</v>
      </c>
      <c r="D305" s="62">
        <f t="shared" si="40"/>
        <v>8481</v>
      </c>
      <c r="E305" s="62">
        <f t="shared" si="40"/>
        <v>4390</v>
      </c>
      <c r="F305" s="62">
        <f t="shared" si="40"/>
        <v>3816</v>
      </c>
      <c r="G305" s="62">
        <f t="shared" si="40"/>
        <v>1014</v>
      </c>
      <c r="H305" s="62">
        <f t="shared" si="40"/>
        <v>967</v>
      </c>
      <c r="I305" s="62">
        <f t="shared" si="40"/>
        <v>423</v>
      </c>
      <c r="J305" s="62">
        <f t="shared" si="40"/>
        <v>294</v>
      </c>
      <c r="K305" s="62">
        <f t="shared" si="40"/>
        <v>194</v>
      </c>
      <c r="L305" s="62">
        <f t="shared" si="40"/>
        <v>106</v>
      </c>
      <c r="M305" s="62">
        <f t="shared" si="41"/>
        <v>14953</v>
      </c>
      <c r="N305" s="62">
        <f t="shared" si="41"/>
        <v>13664</v>
      </c>
      <c r="O305" s="62">
        <f t="shared" si="42"/>
        <v>28617</v>
      </c>
    </row>
    <row r="306" spans="1:15" ht="15.75">
      <c r="A306" s="312" t="s">
        <v>52</v>
      </c>
      <c r="B306" s="312"/>
      <c r="C306" s="62">
        <f t="shared" si="40"/>
        <v>16326</v>
      </c>
      <c r="D306" s="62">
        <f t="shared" si="40"/>
        <v>14143</v>
      </c>
      <c r="E306" s="62">
        <f t="shared" si="40"/>
        <v>7708</v>
      </c>
      <c r="F306" s="62">
        <f t="shared" si="40"/>
        <v>7341</v>
      </c>
      <c r="G306" s="62">
        <f t="shared" si="40"/>
        <v>3021</v>
      </c>
      <c r="H306" s="62">
        <f t="shared" si="40"/>
        <v>2715</v>
      </c>
      <c r="I306" s="62">
        <f t="shared" si="40"/>
        <v>1382</v>
      </c>
      <c r="J306" s="62">
        <f t="shared" si="40"/>
        <v>1101</v>
      </c>
      <c r="K306" s="62">
        <f t="shared" si="40"/>
        <v>737</v>
      </c>
      <c r="L306" s="62">
        <f t="shared" si="40"/>
        <v>453</v>
      </c>
      <c r="M306" s="62">
        <f t="shared" si="41"/>
        <v>29174</v>
      </c>
      <c r="N306" s="62">
        <f t="shared" si="41"/>
        <v>25753</v>
      </c>
      <c r="O306" s="62">
        <f t="shared" si="42"/>
        <v>54927</v>
      </c>
    </row>
    <row r="307" spans="1:15" ht="15.75">
      <c r="A307" s="312" t="s">
        <v>53</v>
      </c>
      <c r="B307" s="312"/>
      <c r="C307" s="62">
        <f t="shared" si="40"/>
        <v>17198</v>
      </c>
      <c r="D307" s="62">
        <f t="shared" si="40"/>
        <v>14742</v>
      </c>
      <c r="E307" s="62">
        <f t="shared" si="40"/>
        <v>8849</v>
      </c>
      <c r="F307" s="62">
        <f t="shared" si="40"/>
        <v>8504</v>
      </c>
      <c r="G307" s="62">
        <f t="shared" si="40"/>
        <v>3105</v>
      </c>
      <c r="H307" s="62">
        <f t="shared" si="40"/>
        <v>2594</v>
      </c>
      <c r="I307" s="62">
        <f t="shared" si="40"/>
        <v>1684</v>
      </c>
      <c r="J307" s="62">
        <f t="shared" si="40"/>
        <v>1274</v>
      </c>
      <c r="K307" s="62">
        <f t="shared" si="40"/>
        <v>1365</v>
      </c>
      <c r="L307" s="62">
        <f t="shared" si="40"/>
        <v>673</v>
      </c>
      <c r="M307" s="62">
        <f t="shared" si="41"/>
        <v>32201</v>
      </c>
      <c r="N307" s="62">
        <f t="shared" si="41"/>
        <v>27787</v>
      </c>
      <c r="O307" s="62">
        <f t="shared" si="42"/>
        <v>59988</v>
      </c>
    </row>
    <row r="308" spans="1:15" ht="15.75">
      <c r="A308" s="312" t="s">
        <v>54</v>
      </c>
      <c r="B308" s="312"/>
      <c r="C308" s="62">
        <f t="shared" si="40"/>
        <v>9955</v>
      </c>
      <c r="D308" s="62">
        <f t="shared" si="40"/>
        <v>8945</v>
      </c>
      <c r="E308" s="62">
        <f t="shared" si="40"/>
        <v>5505</v>
      </c>
      <c r="F308" s="62">
        <f t="shared" si="40"/>
        <v>5129</v>
      </c>
      <c r="G308" s="62">
        <f t="shared" si="40"/>
        <v>2103</v>
      </c>
      <c r="H308" s="62">
        <f t="shared" si="40"/>
        <v>1654</v>
      </c>
      <c r="I308" s="62">
        <f t="shared" si="40"/>
        <v>948</v>
      </c>
      <c r="J308" s="62">
        <f t="shared" si="40"/>
        <v>777</v>
      </c>
      <c r="K308" s="62">
        <f t="shared" si="40"/>
        <v>575</v>
      </c>
      <c r="L308" s="62">
        <f t="shared" si="40"/>
        <v>323</v>
      </c>
      <c r="M308" s="62">
        <f t="shared" si="41"/>
        <v>19086</v>
      </c>
      <c r="N308" s="62">
        <f t="shared" si="41"/>
        <v>16828</v>
      </c>
      <c r="O308" s="62">
        <f t="shared" si="42"/>
        <v>35914</v>
      </c>
    </row>
    <row r="309" spans="1:15" ht="15.75">
      <c r="A309" s="312" t="s">
        <v>55</v>
      </c>
      <c r="B309" s="312"/>
      <c r="C309" s="62">
        <f t="shared" si="40"/>
        <v>13579</v>
      </c>
      <c r="D309" s="62">
        <f t="shared" si="40"/>
        <v>10804</v>
      </c>
      <c r="E309" s="62">
        <f t="shared" si="40"/>
        <v>5091</v>
      </c>
      <c r="F309" s="62">
        <f t="shared" si="40"/>
        <v>5634</v>
      </c>
      <c r="G309" s="62">
        <f t="shared" si="40"/>
        <v>2123</v>
      </c>
      <c r="H309" s="62">
        <f t="shared" si="40"/>
        <v>2025</v>
      </c>
      <c r="I309" s="62">
        <f t="shared" si="40"/>
        <v>1036</v>
      </c>
      <c r="J309" s="62">
        <f t="shared" si="40"/>
        <v>877</v>
      </c>
      <c r="K309" s="62">
        <f t="shared" si="40"/>
        <v>562</v>
      </c>
      <c r="L309" s="62">
        <f t="shared" si="40"/>
        <v>351</v>
      </c>
      <c r="M309" s="62">
        <f t="shared" si="41"/>
        <v>22391</v>
      </c>
      <c r="N309" s="62">
        <f t="shared" si="41"/>
        <v>19691</v>
      </c>
      <c r="O309" s="62">
        <f t="shared" si="42"/>
        <v>42082</v>
      </c>
    </row>
    <row r="310" spans="1:15" ht="15.75">
      <c r="A310" s="312" t="s">
        <v>81</v>
      </c>
      <c r="B310" s="312"/>
      <c r="C310" s="62">
        <f t="shared" si="40"/>
        <v>13270</v>
      </c>
      <c r="D310" s="62">
        <f t="shared" si="40"/>
        <v>9831</v>
      </c>
      <c r="E310" s="62">
        <f t="shared" si="40"/>
        <v>4603</v>
      </c>
      <c r="F310" s="62">
        <f t="shared" si="40"/>
        <v>5161</v>
      </c>
      <c r="G310" s="62">
        <f t="shared" si="40"/>
        <v>1605</v>
      </c>
      <c r="H310" s="62">
        <f t="shared" si="40"/>
        <v>1575</v>
      </c>
      <c r="I310" s="62">
        <f t="shared" si="40"/>
        <v>658</v>
      </c>
      <c r="J310" s="62">
        <f t="shared" si="40"/>
        <v>583</v>
      </c>
      <c r="K310" s="62">
        <f t="shared" si="40"/>
        <v>411</v>
      </c>
      <c r="L310" s="62">
        <f t="shared" si="40"/>
        <v>212</v>
      </c>
      <c r="M310" s="62">
        <f t="shared" si="41"/>
        <v>20547</v>
      </c>
      <c r="N310" s="62">
        <f t="shared" si="41"/>
        <v>17362</v>
      </c>
      <c r="O310" s="62">
        <f t="shared" si="42"/>
        <v>37909</v>
      </c>
    </row>
    <row r="311" spans="1:15" ht="15.75">
      <c r="A311" s="312" t="s">
        <v>57</v>
      </c>
      <c r="B311" s="312"/>
      <c r="C311" s="62">
        <f t="shared" si="40"/>
        <v>6519</v>
      </c>
      <c r="D311" s="62">
        <f t="shared" si="40"/>
        <v>5295</v>
      </c>
      <c r="E311" s="62">
        <f t="shared" si="40"/>
        <v>3695</v>
      </c>
      <c r="F311" s="62">
        <f t="shared" si="40"/>
        <v>3521</v>
      </c>
      <c r="G311" s="62">
        <f t="shared" si="40"/>
        <v>1506</v>
      </c>
      <c r="H311" s="62">
        <f t="shared" si="40"/>
        <v>1294</v>
      </c>
      <c r="I311" s="62">
        <f t="shared" si="40"/>
        <v>720</v>
      </c>
      <c r="J311" s="62">
        <f t="shared" si="40"/>
        <v>467</v>
      </c>
      <c r="K311" s="62">
        <f t="shared" si="40"/>
        <v>392</v>
      </c>
      <c r="L311" s="62">
        <f t="shared" si="40"/>
        <v>215</v>
      </c>
      <c r="M311" s="62">
        <f t="shared" si="41"/>
        <v>12832</v>
      </c>
      <c r="N311" s="62">
        <f t="shared" si="41"/>
        <v>10792</v>
      </c>
      <c r="O311" s="62">
        <f t="shared" si="42"/>
        <v>23624</v>
      </c>
    </row>
    <row r="312" spans="1:15" ht="15.75">
      <c r="A312" s="312" t="s">
        <v>58</v>
      </c>
      <c r="B312" s="312"/>
      <c r="C312" s="62">
        <f t="shared" si="40"/>
        <v>11468</v>
      </c>
      <c r="D312" s="62">
        <f t="shared" si="40"/>
        <v>8525</v>
      </c>
      <c r="E312" s="62">
        <f t="shared" si="40"/>
        <v>5643</v>
      </c>
      <c r="F312" s="62">
        <f t="shared" si="40"/>
        <v>5850</v>
      </c>
      <c r="G312" s="62">
        <f t="shared" si="40"/>
        <v>2187</v>
      </c>
      <c r="H312" s="62">
        <f t="shared" si="40"/>
        <v>1906</v>
      </c>
      <c r="I312" s="62">
        <f t="shared" si="40"/>
        <v>956</v>
      </c>
      <c r="J312" s="62">
        <f t="shared" si="40"/>
        <v>593</v>
      </c>
      <c r="K312" s="62">
        <f t="shared" si="40"/>
        <v>567</v>
      </c>
      <c r="L312" s="62">
        <f t="shared" si="40"/>
        <v>199</v>
      </c>
      <c r="M312" s="62">
        <f t="shared" si="41"/>
        <v>20821</v>
      </c>
      <c r="N312" s="62">
        <f t="shared" si="41"/>
        <v>17073</v>
      </c>
      <c r="O312" s="62">
        <f t="shared" si="42"/>
        <v>37894</v>
      </c>
    </row>
    <row r="313" spans="1:15" ht="15.75">
      <c r="A313" s="312" t="s">
        <v>59</v>
      </c>
      <c r="B313" s="312"/>
      <c r="C313" s="62">
        <f t="shared" si="40"/>
        <v>16127</v>
      </c>
      <c r="D313" s="62">
        <f t="shared" si="40"/>
        <v>11724</v>
      </c>
      <c r="E313" s="62">
        <f t="shared" si="40"/>
        <v>9833</v>
      </c>
      <c r="F313" s="62">
        <f t="shared" si="40"/>
        <v>10708</v>
      </c>
      <c r="G313" s="62">
        <f t="shared" si="40"/>
        <v>4101</v>
      </c>
      <c r="H313" s="62">
        <f t="shared" si="40"/>
        <v>3699</v>
      </c>
      <c r="I313" s="62">
        <f t="shared" si="40"/>
        <v>2081</v>
      </c>
      <c r="J313" s="62">
        <f t="shared" si="40"/>
        <v>1524</v>
      </c>
      <c r="K313" s="62">
        <f t="shared" si="40"/>
        <v>1184</v>
      </c>
      <c r="L313" s="62">
        <f t="shared" si="40"/>
        <v>577</v>
      </c>
      <c r="M313" s="62">
        <f t="shared" si="41"/>
        <v>33326</v>
      </c>
      <c r="N313" s="62">
        <f t="shared" si="41"/>
        <v>28232</v>
      </c>
      <c r="O313" s="62">
        <f t="shared" si="42"/>
        <v>61558</v>
      </c>
    </row>
    <row r="314" spans="1:15" ht="15.75">
      <c r="A314" s="312" t="s">
        <v>60</v>
      </c>
      <c r="B314" s="312"/>
      <c r="C314" s="62">
        <f t="shared" si="40"/>
        <v>7330</v>
      </c>
      <c r="D314" s="62">
        <f t="shared" si="40"/>
        <v>6229</v>
      </c>
      <c r="E314" s="62">
        <f t="shared" si="40"/>
        <v>4913</v>
      </c>
      <c r="F314" s="62">
        <f t="shared" si="40"/>
        <v>4236</v>
      </c>
      <c r="G314" s="62">
        <f t="shared" si="40"/>
        <v>2378</v>
      </c>
      <c r="H314" s="62">
        <f t="shared" si="40"/>
        <v>1243</v>
      </c>
      <c r="I314" s="62">
        <f t="shared" si="40"/>
        <v>1893</v>
      </c>
      <c r="J314" s="62">
        <f t="shared" si="40"/>
        <v>865</v>
      </c>
      <c r="K314" s="62">
        <f t="shared" si="40"/>
        <v>1401</v>
      </c>
      <c r="L314" s="62">
        <f t="shared" si="40"/>
        <v>301</v>
      </c>
      <c r="M314" s="62">
        <f t="shared" si="41"/>
        <v>17915</v>
      </c>
      <c r="N314" s="62">
        <f t="shared" si="41"/>
        <v>12874</v>
      </c>
      <c r="O314" s="62">
        <f t="shared" si="42"/>
        <v>30789</v>
      </c>
    </row>
    <row r="315" spans="1:15" ht="15.75">
      <c r="A315" s="312" t="s">
        <v>61</v>
      </c>
      <c r="B315" s="312"/>
      <c r="C315" s="62">
        <f t="shared" si="40"/>
        <v>26619</v>
      </c>
      <c r="D315" s="62">
        <f t="shared" si="40"/>
        <v>22234</v>
      </c>
      <c r="E315" s="62">
        <f t="shared" si="40"/>
        <v>12621</v>
      </c>
      <c r="F315" s="62">
        <f t="shared" si="40"/>
        <v>12468</v>
      </c>
      <c r="G315" s="62">
        <f t="shared" si="40"/>
        <v>4286</v>
      </c>
      <c r="H315" s="62">
        <f t="shared" si="40"/>
        <v>3992</v>
      </c>
      <c r="I315" s="62">
        <f>J285+I258</f>
        <v>1925</v>
      </c>
      <c r="J315" s="62">
        <f>K285+J258</f>
        <v>1522</v>
      </c>
      <c r="K315" s="62">
        <f>L285+K258</f>
        <v>894</v>
      </c>
      <c r="L315" s="62">
        <f>M285+L258</f>
        <v>560</v>
      </c>
      <c r="M315" s="62">
        <f t="shared" si="41"/>
        <v>46345</v>
      </c>
      <c r="N315" s="62">
        <f t="shared" si="41"/>
        <v>40776</v>
      </c>
      <c r="O315" s="62">
        <f t="shared" si="42"/>
        <v>87121</v>
      </c>
    </row>
    <row r="316" spans="1:15" ht="15.75">
      <c r="A316" s="312" t="s">
        <v>25</v>
      </c>
      <c r="B316" s="312"/>
      <c r="C316" s="62">
        <f aca="true" t="shared" si="43" ref="C316:L316">SUM(C296:C315)</f>
        <v>277918</v>
      </c>
      <c r="D316" s="62">
        <f t="shared" si="43"/>
        <v>238960</v>
      </c>
      <c r="E316" s="62">
        <f t="shared" si="43"/>
        <v>124590</v>
      </c>
      <c r="F316" s="62">
        <f t="shared" si="43"/>
        <v>120889</v>
      </c>
      <c r="G316" s="62">
        <f t="shared" si="43"/>
        <v>44566</v>
      </c>
      <c r="H316" s="62">
        <f t="shared" si="43"/>
        <v>38649</v>
      </c>
      <c r="I316" s="62">
        <f t="shared" si="43"/>
        <v>21389</v>
      </c>
      <c r="J316" s="62">
        <f t="shared" si="43"/>
        <v>15581</v>
      </c>
      <c r="K316" s="62">
        <f t="shared" si="43"/>
        <v>11950</v>
      </c>
      <c r="L316" s="62">
        <f t="shared" si="43"/>
        <v>5995</v>
      </c>
      <c r="M316" s="62">
        <f>SUM(K316,I316,G316,E316,C316)</f>
        <v>480413</v>
      </c>
      <c r="N316" s="62">
        <f>SUM(L316,J316,H316,F316,D316)</f>
        <v>420074</v>
      </c>
      <c r="O316" s="62">
        <f>SUM(M316:N316)</f>
        <v>900487</v>
      </c>
    </row>
    <row r="317" spans="1:15" ht="15.75">
      <c r="A317" s="55"/>
      <c r="B317" s="55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</row>
    <row r="318" spans="1:15" ht="15.75">
      <c r="A318" s="55"/>
      <c r="B318" s="55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</row>
    <row r="321" spans="1:15" ht="30.75">
      <c r="A321" s="305" t="s">
        <v>155</v>
      </c>
      <c r="B321" s="305"/>
      <c r="C321" s="305"/>
      <c r="D321" s="305"/>
      <c r="E321" s="305"/>
      <c r="F321" s="305"/>
      <c r="G321" s="305"/>
      <c r="H321" s="305"/>
      <c r="I321" s="305"/>
      <c r="J321" s="305"/>
      <c r="K321" s="305"/>
      <c r="L321" s="305"/>
      <c r="M321" s="305"/>
      <c r="N321" s="305"/>
      <c r="O321" s="305"/>
    </row>
    <row r="322" spans="1:15" ht="12.75">
      <c r="A322" s="282" t="s">
        <v>18</v>
      </c>
      <c r="B322" s="282"/>
      <c r="C322" s="282"/>
      <c r="D322" s="282"/>
      <c r="E322" s="282"/>
      <c r="F322" s="282"/>
      <c r="G322" s="282"/>
      <c r="H322" s="282"/>
      <c r="I322" s="282"/>
      <c r="J322" s="282"/>
      <c r="K322" s="282"/>
      <c r="L322" s="282"/>
      <c r="M322" s="282"/>
      <c r="N322" s="282"/>
      <c r="O322" s="282"/>
    </row>
    <row r="323" spans="1:15" ht="12.75">
      <c r="A323" s="282"/>
      <c r="B323" s="282"/>
      <c r="C323" s="282"/>
      <c r="D323" s="282"/>
      <c r="E323" s="282"/>
      <c r="F323" s="282"/>
      <c r="G323" s="282"/>
      <c r="H323" s="282"/>
      <c r="I323" s="282"/>
      <c r="J323" s="282"/>
      <c r="K323" s="282"/>
      <c r="L323" s="282"/>
      <c r="M323" s="282"/>
      <c r="N323" s="282"/>
      <c r="O323" s="282"/>
    </row>
    <row r="324" spans="1:15" ht="15.75">
      <c r="A324" s="277" t="s">
        <v>29</v>
      </c>
      <c r="B324" s="277"/>
      <c r="C324" s="280" t="s">
        <v>33</v>
      </c>
      <c r="D324" s="277"/>
      <c r="E324" s="280" t="s">
        <v>63</v>
      </c>
      <c r="F324" s="277"/>
      <c r="G324" s="280" t="s">
        <v>69</v>
      </c>
      <c r="H324" s="277"/>
      <c r="I324" s="280" t="s">
        <v>70</v>
      </c>
      <c r="J324" s="277"/>
      <c r="K324" s="280" t="s">
        <v>71</v>
      </c>
      <c r="L324" s="280"/>
      <c r="M324" s="280" t="s">
        <v>25</v>
      </c>
      <c r="N324" s="280"/>
      <c r="O324" s="280"/>
    </row>
    <row r="325" spans="1:15" ht="15.75">
      <c r="A325" s="277"/>
      <c r="B325" s="277"/>
      <c r="C325" s="18" t="s">
        <v>128</v>
      </c>
      <c r="D325" s="18" t="s">
        <v>27</v>
      </c>
      <c r="E325" s="18" t="s">
        <v>128</v>
      </c>
      <c r="F325" s="18" t="s">
        <v>27</v>
      </c>
      <c r="G325" s="18" t="s">
        <v>128</v>
      </c>
      <c r="H325" s="18" t="s">
        <v>27</v>
      </c>
      <c r="I325" s="18" t="s">
        <v>128</v>
      </c>
      <c r="J325" s="18" t="s">
        <v>27</v>
      </c>
      <c r="K325" s="18" t="s">
        <v>128</v>
      </c>
      <c r="L325" s="18" t="s">
        <v>27</v>
      </c>
      <c r="M325" s="18" t="s">
        <v>128</v>
      </c>
      <c r="N325" s="18" t="s">
        <v>27</v>
      </c>
      <c r="O325" s="18" t="s">
        <v>25</v>
      </c>
    </row>
    <row r="326" spans="1:15" ht="15.75">
      <c r="A326" s="276" t="s">
        <v>41</v>
      </c>
      <c r="B326" s="276"/>
      <c r="C326" s="4">
        <v>24713</v>
      </c>
      <c r="D326" s="4">
        <v>22419</v>
      </c>
      <c r="E326" s="4">
        <v>10863</v>
      </c>
      <c r="F326" s="4">
        <v>9243</v>
      </c>
      <c r="G326" s="4">
        <v>6125</v>
      </c>
      <c r="H326" s="4">
        <v>5009</v>
      </c>
      <c r="I326" s="4">
        <v>3465</v>
      </c>
      <c r="J326" s="4">
        <v>2289</v>
      </c>
      <c r="K326" s="4">
        <v>1850</v>
      </c>
      <c r="L326" s="4">
        <v>861</v>
      </c>
      <c r="M326" s="4">
        <f>K326+I326+G326+E326+C326</f>
        <v>47016</v>
      </c>
      <c r="N326" s="4">
        <f>L326+J326+H326+F326+D326</f>
        <v>39821</v>
      </c>
      <c r="O326" s="4">
        <f>SUM(M326:N326)</f>
        <v>86837</v>
      </c>
    </row>
    <row r="327" spans="1:15" ht="15.75">
      <c r="A327" s="276" t="s">
        <v>42</v>
      </c>
      <c r="B327" s="276"/>
      <c r="C327" s="4">
        <v>10768</v>
      </c>
      <c r="D327" s="4">
        <v>8826</v>
      </c>
      <c r="E327" s="4">
        <v>8064</v>
      </c>
      <c r="F327" s="4">
        <v>7139</v>
      </c>
      <c r="G327" s="4">
        <v>2798</v>
      </c>
      <c r="H327" s="4">
        <v>1709</v>
      </c>
      <c r="I327" s="4">
        <v>906</v>
      </c>
      <c r="J327" s="4">
        <v>668</v>
      </c>
      <c r="K327" s="4">
        <v>921</v>
      </c>
      <c r="L327" s="4">
        <v>377</v>
      </c>
      <c r="M327" s="4">
        <f aca="true" t="shared" si="44" ref="M327:N345">K327+I327+G327+E327+C327</f>
        <v>23457</v>
      </c>
      <c r="N327" s="4">
        <f t="shared" si="44"/>
        <v>18719</v>
      </c>
      <c r="O327" s="4">
        <f aca="true" t="shared" si="45" ref="O327:O345">SUM(M327:N327)</f>
        <v>42176</v>
      </c>
    </row>
    <row r="328" spans="1:15" ht="15.75">
      <c r="A328" s="276" t="s">
        <v>43</v>
      </c>
      <c r="B328" s="276"/>
      <c r="C328" s="4">
        <v>9521</v>
      </c>
      <c r="D328" s="4">
        <v>8233</v>
      </c>
      <c r="E328" s="4">
        <v>5086</v>
      </c>
      <c r="F328" s="4">
        <v>4521</v>
      </c>
      <c r="G328" s="4">
        <v>1732</v>
      </c>
      <c r="H328" s="4">
        <v>1435</v>
      </c>
      <c r="I328" s="4">
        <v>818</v>
      </c>
      <c r="J328" s="4">
        <v>526</v>
      </c>
      <c r="K328" s="4">
        <v>381</v>
      </c>
      <c r="L328" s="4">
        <v>190</v>
      </c>
      <c r="M328" s="4">
        <f t="shared" si="44"/>
        <v>17538</v>
      </c>
      <c r="N328" s="4">
        <f t="shared" si="44"/>
        <v>14905</v>
      </c>
      <c r="O328" s="4">
        <f t="shared" si="45"/>
        <v>32443</v>
      </c>
    </row>
    <row r="329" spans="1:15" ht="15.75">
      <c r="A329" s="276" t="s">
        <v>44</v>
      </c>
      <c r="B329" s="276"/>
      <c r="C329" s="4">
        <v>14757</v>
      </c>
      <c r="D329" s="4">
        <v>13727</v>
      </c>
      <c r="E329" s="4">
        <v>3659</v>
      </c>
      <c r="F329" s="4">
        <v>3058</v>
      </c>
      <c r="G329" s="4">
        <v>1869</v>
      </c>
      <c r="H329" s="4">
        <v>1465</v>
      </c>
      <c r="I329" s="4">
        <v>942</v>
      </c>
      <c r="J329" s="4">
        <v>614</v>
      </c>
      <c r="K329" s="4">
        <v>600</v>
      </c>
      <c r="L329" s="4">
        <v>223</v>
      </c>
      <c r="M329" s="4">
        <f t="shared" si="44"/>
        <v>21827</v>
      </c>
      <c r="N329" s="4">
        <f t="shared" si="44"/>
        <v>19087</v>
      </c>
      <c r="O329" s="4">
        <f t="shared" si="45"/>
        <v>40914</v>
      </c>
    </row>
    <row r="330" spans="1:15" ht="15.75">
      <c r="A330" s="276" t="s">
        <v>45</v>
      </c>
      <c r="B330" s="3" t="s">
        <v>46</v>
      </c>
      <c r="C330" s="4">
        <v>9559</v>
      </c>
      <c r="D330" s="4">
        <v>8574</v>
      </c>
      <c r="E330" s="4">
        <v>4351</v>
      </c>
      <c r="F330" s="4">
        <v>4086</v>
      </c>
      <c r="G330" s="4">
        <v>1115</v>
      </c>
      <c r="H330" s="4">
        <v>997</v>
      </c>
      <c r="I330" s="4">
        <v>520</v>
      </c>
      <c r="J330" s="4">
        <v>373</v>
      </c>
      <c r="K330" s="4">
        <v>222</v>
      </c>
      <c r="L330" s="4">
        <v>127</v>
      </c>
      <c r="M330" s="4">
        <f t="shared" si="44"/>
        <v>15767</v>
      </c>
      <c r="N330" s="4">
        <f t="shared" si="44"/>
        <v>14157</v>
      </c>
      <c r="O330" s="4">
        <f t="shared" si="45"/>
        <v>29924</v>
      </c>
    </row>
    <row r="331" spans="1:15" ht="15.75">
      <c r="A331" s="276"/>
      <c r="B331" s="3" t="s">
        <v>47</v>
      </c>
      <c r="C331" s="4">
        <v>21411</v>
      </c>
      <c r="D331" s="4">
        <v>18742</v>
      </c>
      <c r="E331" s="4">
        <v>4915</v>
      </c>
      <c r="F331" s="4">
        <v>4201</v>
      </c>
      <c r="G331" s="4">
        <v>2398</v>
      </c>
      <c r="H331" s="4">
        <v>1806</v>
      </c>
      <c r="I331" s="4">
        <v>1249</v>
      </c>
      <c r="J331" s="4">
        <v>801</v>
      </c>
      <c r="K331" s="4">
        <v>556</v>
      </c>
      <c r="L331" s="4">
        <v>222</v>
      </c>
      <c r="M331" s="4">
        <f t="shared" si="44"/>
        <v>30529</v>
      </c>
      <c r="N331" s="4">
        <f t="shared" si="44"/>
        <v>25772</v>
      </c>
      <c r="O331" s="4">
        <f t="shared" si="45"/>
        <v>56301</v>
      </c>
    </row>
    <row r="332" spans="1:15" ht="15.75">
      <c r="A332" s="276"/>
      <c r="B332" s="3" t="s">
        <v>48</v>
      </c>
      <c r="C332" s="4">
        <v>8393</v>
      </c>
      <c r="D332" s="4">
        <v>7020</v>
      </c>
      <c r="E332" s="4">
        <v>4040</v>
      </c>
      <c r="F332" s="4">
        <v>4327</v>
      </c>
      <c r="G332" s="4">
        <v>1490</v>
      </c>
      <c r="H332" s="4">
        <v>1272</v>
      </c>
      <c r="I332" s="4">
        <v>741</v>
      </c>
      <c r="J332" s="4">
        <v>508</v>
      </c>
      <c r="K332" s="4">
        <v>445</v>
      </c>
      <c r="L332" s="4">
        <v>231</v>
      </c>
      <c r="M332" s="4">
        <f t="shared" si="44"/>
        <v>15109</v>
      </c>
      <c r="N332" s="4">
        <f t="shared" si="44"/>
        <v>13358</v>
      </c>
      <c r="O332" s="4">
        <f t="shared" si="45"/>
        <v>28467</v>
      </c>
    </row>
    <row r="333" spans="1:15" ht="15.75">
      <c r="A333" s="276"/>
      <c r="B333" s="3" t="s">
        <v>78</v>
      </c>
      <c r="C333" s="4">
        <v>5362</v>
      </c>
      <c r="D333" s="4">
        <v>4815</v>
      </c>
      <c r="E333" s="4">
        <v>2905</v>
      </c>
      <c r="F333" s="4">
        <v>2520</v>
      </c>
      <c r="G333" s="4">
        <v>730</v>
      </c>
      <c r="H333" s="4">
        <v>628</v>
      </c>
      <c r="I333" s="4">
        <v>388</v>
      </c>
      <c r="J333" s="4">
        <v>262</v>
      </c>
      <c r="K333" s="4">
        <v>200</v>
      </c>
      <c r="L333" s="4">
        <v>99</v>
      </c>
      <c r="M333" s="4">
        <f t="shared" si="44"/>
        <v>9585</v>
      </c>
      <c r="N333" s="4">
        <f t="shared" si="44"/>
        <v>8324</v>
      </c>
      <c r="O333" s="4">
        <f t="shared" si="45"/>
        <v>17909</v>
      </c>
    </row>
    <row r="334" spans="1:15" ht="15.75">
      <c r="A334" s="276"/>
      <c r="B334" s="3" t="s">
        <v>79</v>
      </c>
      <c r="C334" s="4">
        <v>10809</v>
      </c>
      <c r="D334" s="4">
        <v>8854</v>
      </c>
      <c r="E334" s="4">
        <v>5859</v>
      </c>
      <c r="F334" s="4">
        <v>5763</v>
      </c>
      <c r="G334" s="4">
        <v>1769</v>
      </c>
      <c r="H334" s="4">
        <v>1389</v>
      </c>
      <c r="I334" s="4">
        <v>779</v>
      </c>
      <c r="J334" s="4">
        <v>604</v>
      </c>
      <c r="K334" s="4">
        <v>435</v>
      </c>
      <c r="L334" s="4">
        <v>272</v>
      </c>
      <c r="M334" s="4">
        <f t="shared" si="44"/>
        <v>19651</v>
      </c>
      <c r="N334" s="4">
        <f t="shared" si="44"/>
        <v>16882</v>
      </c>
      <c r="O334" s="4">
        <f t="shared" si="45"/>
        <v>36533</v>
      </c>
    </row>
    <row r="335" spans="1:15" ht="15.75">
      <c r="A335" s="276"/>
      <c r="B335" s="3" t="s">
        <v>80</v>
      </c>
      <c r="C335" s="4">
        <v>8023</v>
      </c>
      <c r="D335" s="4">
        <v>7376</v>
      </c>
      <c r="E335" s="4">
        <v>4224</v>
      </c>
      <c r="F335" s="4">
        <v>3700</v>
      </c>
      <c r="G335" s="4">
        <v>1493</v>
      </c>
      <c r="H335" s="4">
        <v>1063</v>
      </c>
      <c r="I335" s="4">
        <v>594</v>
      </c>
      <c r="J335" s="4">
        <v>360</v>
      </c>
      <c r="K335" s="4">
        <v>274</v>
      </c>
      <c r="L335" s="4">
        <v>153</v>
      </c>
      <c r="M335" s="4">
        <f t="shared" si="44"/>
        <v>14608</v>
      </c>
      <c r="N335" s="4">
        <f t="shared" si="44"/>
        <v>12652</v>
      </c>
      <c r="O335" s="4">
        <f t="shared" si="45"/>
        <v>27260</v>
      </c>
    </row>
    <row r="336" spans="1:15" ht="15.75">
      <c r="A336" s="276" t="s">
        <v>52</v>
      </c>
      <c r="B336" s="276"/>
      <c r="C336" s="4">
        <v>15363</v>
      </c>
      <c r="D336" s="4">
        <v>12652</v>
      </c>
      <c r="E336" s="4">
        <v>7160</v>
      </c>
      <c r="F336" s="4">
        <v>6730</v>
      </c>
      <c r="G336" s="4">
        <v>3048</v>
      </c>
      <c r="H336" s="4">
        <v>2914</v>
      </c>
      <c r="I336" s="4">
        <v>1621</v>
      </c>
      <c r="J336" s="4">
        <v>1195</v>
      </c>
      <c r="K336" s="4">
        <v>972</v>
      </c>
      <c r="L336" s="4">
        <v>528</v>
      </c>
      <c r="M336" s="4">
        <f t="shared" si="44"/>
        <v>28164</v>
      </c>
      <c r="N336" s="4">
        <f t="shared" si="44"/>
        <v>24019</v>
      </c>
      <c r="O336" s="4">
        <f t="shared" si="45"/>
        <v>52183</v>
      </c>
    </row>
    <row r="337" spans="1:15" ht="15.75">
      <c r="A337" s="276" t="s">
        <v>53</v>
      </c>
      <c r="B337" s="276"/>
      <c r="C337" s="4">
        <v>15087</v>
      </c>
      <c r="D337" s="4">
        <v>12584</v>
      </c>
      <c r="E337" s="4">
        <v>8479</v>
      </c>
      <c r="F337" s="4">
        <v>7895</v>
      </c>
      <c r="G337" s="4">
        <v>3515</v>
      </c>
      <c r="H337" s="4">
        <v>3120</v>
      </c>
      <c r="I337" s="4">
        <v>1996</v>
      </c>
      <c r="J337" s="4">
        <v>1479</v>
      </c>
      <c r="K337" s="4">
        <v>1738</v>
      </c>
      <c r="L337" s="4">
        <v>929</v>
      </c>
      <c r="M337" s="4">
        <f t="shared" si="44"/>
        <v>30815</v>
      </c>
      <c r="N337" s="4">
        <f t="shared" si="44"/>
        <v>26007</v>
      </c>
      <c r="O337" s="4">
        <f t="shared" si="45"/>
        <v>56822</v>
      </c>
    </row>
    <row r="338" spans="1:15" ht="15.75">
      <c r="A338" s="276" t="s">
        <v>54</v>
      </c>
      <c r="B338" s="276"/>
      <c r="C338" s="4">
        <v>8795</v>
      </c>
      <c r="D338" s="4">
        <v>7373</v>
      </c>
      <c r="E338" s="4">
        <v>5000</v>
      </c>
      <c r="F338" s="4">
        <v>4968</v>
      </c>
      <c r="G338" s="4">
        <v>2442</v>
      </c>
      <c r="H338" s="4">
        <v>1887</v>
      </c>
      <c r="I338" s="4">
        <v>1257</v>
      </c>
      <c r="J338" s="4">
        <v>880</v>
      </c>
      <c r="K338" s="4">
        <v>770</v>
      </c>
      <c r="L338" s="4">
        <v>482</v>
      </c>
      <c r="M338" s="4">
        <f t="shared" si="44"/>
        <v>18264</v>
      </c>
      <c r="N338" s="4">
        <f t="shared" si="44"/>
        <v>15590</v>
      </c>
      <c r="O338" s="4">
        <f t="shared" si="45"/>
        <v>33854</v>
      </c>
    </row>
    <row r="339" spans="1:15" ht="15.75">
      <c r="A339" s="276" t="s">
        <v>55</v>
      </c>
      <c r="B339" s="276"/>
      <c r="C339" s="4">
        <v>11808</v>
      </c>
      <c r="D339" s="4">
        <v>9294</v>
      </c>
      <c r="E339" s="4">
        <v>5099</v>
      </c>
      <c r="F339" s="4">
        <v>5402</v>
      </c>
      <c r="G339" s="4">
        <v>2506</v>
      </c>
      <c r="H339" s="4">
        <v>2163</v>
      </c>
      <c r="I339" s="4">
        <v>1289</v>
      </c>
      <c r="J339" s="4">
        <v>903</v>
      </c>
      <c r="K339" s="4">
        <v>773</v>
      </c>
      <c r="L339" s="4">
        <v>441</v>
      </c>
      <c r="M339" s="4">
        <f t="shared" si="44"/>
        <v>21475</v>
      </c>
      <c r="N339" s="4">
        <f t="shared" si="44"/>
        <v>18203</v>
      </c>
      <c r="O339" s="4">
        <f t="shared" si="45"/>
        <v>39678</v>
      </c>
    </row>
    <row r="340" spans="1:15" ht="15.75">
      <c r="A340" s="276" t="s">
        <v>81</v>
      </c>
      <c r="B340" s="276"/>
      <c r="C340" s="4">
        <v>11457</v>
      </c>
      <c r="D340" s="4">
        <v>8331</v>
      </c>
      <c r="E340" s="4">
        <v>4632</v>
      </c>
      <c r="F340" s="4">
        <v>4513</v>
      </c>
      <c r="G340" s="4">
        <v>2081</v>
      </c>
      <c r="H340" s="4">
        <v>1731</v>
      </c>
      <c r="I340" s="4">
        <v>1001</v>
      </c>
      <c r="J340" s="4">
        <v>737</v>
      </c>
      <c r="K340" s="4">
        <v>633</v>
      </c>
      <c r="L340" s="4">
        <v>317</v>
      </c>
      <c r="M340" s="4">
        <f t="shared" si="44"/>
        <v>19804</v>
      </c>
      <c r="N340" s="4">
        <f t="shared" si="44"/>
        <v>15629</v>
      </c>
      <c r="O340" s="4">
        <f t="shared" si="45"/>
        <v>35433</v>
      </c>
    </row>
    <row r="341" spans="1:15" ht="15.75">
      <c r="A341" s="276" t="s">
        <v>57</v>
      </c>
      <c r="B341" s="276"/>
      <c r="C341" s="4">
        <v>5539</v>
      </c>
      <c r="D341" s="4">
        <v>4437</v>
      </c>
      <c r="E341" s="4">
        <v>3399</v>
      </c>
      <c r="F341" s="4">
        <v>3030</v>
      </c>
      <c r="G341" s="4">
        <v>1799</v>
      </c>
      <c r="H341" s="4">
        <v>1277</v>
      </c>
      <c r="I341" s="4">
        <v>956</v>
      </c>
      <c r="J341" s="4">
        <v>524</v>
      </c>
      <c r="K341" s="4">
        <v>731</v>
      </c>
      <c r="L341" s="4">
        <v>310</v>
      </c>
      <c r="M341" s="4">
        <f t="shared" si="44"/>
        <v>12424</v>
      </c>
      <c r="N341" s="4">
        <f t="shared" si="44"/>
        <v>9578</v>
      </c>
      <c r="O341" s="4">
        <f t="shared" si="45"/>
        <v>22002</v>
      </c>
    </row>
    <row r="342" spans="1:15" ht="15.75">
      <c r="A342" s="276" t="s">
        <v>58</v>
      </c>
      <c r="B342" s="276"/>
      <c r="C342" s="4">
        <v>9805</v>
      </c>
      <c r="D342" s="4">
        <v>6968</v>
      </c>
      <c r="E342" s="4">
        <v>5366</v>
      </c>
      <c r="F342" s="4">
        <v>5198</v>
      </c>
      <c r="G342" s="4">
        <v>2534</v>
      </c>
      <c r="H342" s="4">
        <v>1786</v>
      </c>
      <c r="I342" s="4">
        <v>1181</v>
      </c>
      <c r="J342" s="4">
        <v>734</v>
      </c>
      <c r="K342" s="4">
        <v>765</v>
      </c>
      <c r="L342" s="4">
        <v>240</v>
      </c>
      <c r="M342" s="4">
        <f t="shared" si="44"/>
        <v>19651</v>
      </c>
      <c r="N342" s="4">
        <f t="shared" si="44"/>
        <v>14926</v>
      </c>
      <c r="O342" s="4">
        <f t="shared" si="45"/>
        <v>34577</v>
      </c>
    </row>
    <row r="343" spans="1:15" ht="15.75">
      <c r="A343" s="276" t="s">
        <v>59</v>
      </c>
      <c r="B343" s="276"/>
      <c r="C343" s="4">
        <v>13155</v>
      </c>
      <c r="D343" s="4">
        <v>9543</v>
      </c>
      <c r="E343" s="4">
        <v>8861</v>
      </c>
      <c r="F343" s="4">
        <v>8859</v>
      </c>
      <c r="G343" s="4">
        <v>4398</v>
      </c>
      <c r="H343" s="4">
        <v>3749</v>
      </c>
      <c r="I343" s="4">
        <v>2446</v>
      </c>
      <c r="J343" s="4">
        <v>1761</v>
      </c>
      <c r="K343" s="4">
        <v>1622</v>
      </c>
      <c r="L343" s="4">
        <v>736</v>
      </c>
      <c r="M343" s="4">
        <f t="shared" si="44"/>
        <v>30482</v>
      </c>
      <c r="N343" s="4">
        <f t="shared" si="44"/>
        <v>24648</v>
      </c>
      <c r="O343" s="4">
        <f t="shared" si="45"/>
        <v>55130</v>
      </c>
    </row>
    <row r="344" spans="1:15" ht="15.75">
      <c r="A344" s="276" t="s">
        <v>60</v>
      </c>
      <c r="B344" s="276"/>
      <c r="C344" s="4">
        <v>7161</v>
      </c>
      <c r="D344" s="4">
        <v>5941</v>
      </c>
      <c r="E344" s="4">
        <v>4151</v>
      </c>
      <c r="F344" s="4">
        <v>3780</v>
      </c>
      <c r="G344" s="4">
        <v>2387</v>
      </c>
      <c r="H344" s="4">
        <v>1978</v>
      </c>
      <c r="I344" s="4">
        <v>1146</v>
      </c>
      <c r="J344" s="4">
        <v>1115</v>
      </c>
      <c r="K344" s="4">
        <v>689</v>
      </c>
      <c r="L344" s="4">
        <v>890</v>
      </c>
      <c r="M344" s="4">
        <f t="shared" si="44"/>
        <v>15534</v>
      </c>
      <c r="N344" s="4">
        <f t="shared" si="44"/>
        <v>13704</v>
      </c>
      <c r="O344" s="4">
        <f t="shared" si="45"/>
        <v>29238</v>
      </c>
    </row>
    <row r="345" spans="1:15" ht="15.75">
      <c r="A345" s="276" t="s">
        <v>61</v>
      </c>
      <c r="B345" s="276"/>
      <c r="C345" s="4">
        <v>22202</v>
      </c>
      <c r="D345" s="4">
        <v>18332</v>
      </c>
      <c r="E345" s="4">
        <v>11542</v>
      </c>
      <c r="F345" s="4">
        <v>11533</v>
      </c>
      <c r="G345" s="4">
        <v>4700</v>
      </c>
      <c r="H345" s="4">
        <v>4014</v>
      </c>
      <c r="I345" s="4">
        <v>2391</v>
      </c>
      <c r="J345" s="4">
        <v>1634</v>
      </c>
      <c r="K345" s="4">
        <v>1314</v>
      </c>
      <c r="L345" s="4">
        <v>695</v>
      </c>
      <c r="M345" s="4">
        <f t="shared" si="44"/>
        <v>42149</v>
      </c>
      <c r="N345" s="4">
        <f t="shared" si="44"/>
        <v>36208</v>
      </c>
      <c r="O345" s="4">
        <f t="shared" si="45"/>
        <v>78357</v>
      </c>
    </row>
    <row r="346" spans="1:15" ht="15.75">
      <c r="A346" s="277" t="s">
        <v>25</v>
      </c>
      <c r="B346" s="277"/>
      <c r="C346" s="20">
        <f aca="true" t="shared" si="46" ref="C346:O346">SUM(C326:C345)</f>
        <v>243688</v>
      </c>
      <c r="D346" s="20">
        <f t="shared" si="46"/>
        <v>204041</v>
      </c>
      <c r="E346" s="20">
        <f t="shared" si="46"/>
        <v>117655</v>
      </c>
      <c r="F346" s="20">
        <f t="shared" si="46"/>
        <v>110466</v>
      </c>
      <c r="G346" s="20">
        <f t="shared" si="46"/>
        <v>50929</v>
      </c>
      <c r="H346" s="20">
        <f t="shared" si="46"/>
        <v>41392</v>
      </c>
      <c r="I346" s="20">
        <f t="shared" si="46"/>
        <v>25686</v>
      </c>
      <c r="J346" s="20">
        <f t="shared" si="46"/>
        <v>17967</v>
      </c>
      <c r="K346" s="20">
        <f t="shared" si="46"/>
        <v>15891</v>
      </c>
      <c r="L346" s="20">
        <f t="shared" si="46"/>
        <v>8323</v>
      </c>
      <c r="M346" s="20">
        <f t="shared" si="46"/>
        <v>453849</v>
      </c>
      <c r="N346" s="20">
        <f t="shared" si="46"/>
        <v>382189</v>
      </c>
      <c r="O346" s="20">
        <f t="shared" si="46"/>
        <v>836038</v>
      </c>
    </row>
    <row r="349" spans="1:17" ht="30.75">
      <c r="A349" s="282" t="s">
        <v>160</v>
      </c>
      <c r="B349" s="282"/>
      <c r="C349" s="282"/>
      <c r="D349" s="282"/>
      <c r="E349" s="282"/>
      <c r="F349" s="282"/>
      <c r="G349" s="282"/>
      <c r="H349" s="282"/>
      <c r="I349" s="282"/>
      <c r="J349" s="282"/>
      <c r="K349" s="282"/>
      <c r="L349" s="282"/>
      <c r="M349" s="282"/>
      <c r="N349" s="282"/>
      <c r="O349" s="282"/>
      <c r="P349" s="282"/>
      <c r="Q349" s="282"/>
    </row>
    <row r="350" spans="1:17" ht="24.75">
      <c r="A350" s="311" t="s">
        <v>6</v>
      </c>
      <c r="B350" s="311"/>
      <c r="C350" s="311"/>
      <c r="D350" s="311"/>
      <c r="E350" s="311"/>
      <c r="F350" s="311"/>
      <c r="G350" s="311"/>
      <c r="H350" s="311"/>
      <c r="I350" s="311"/>
      <c r="J350" s="311"/>
      <c r="K350" s="311"/>
      <c r="L350" s="311"/>
      <c r="M350" s="311"/>
      <c r="N350" s="311"/>
      <c r="O350" s="311"/>
      <c r="P350" s="311"/>
      <c r="Q350" s="311"/>
    </row>
    <row r="351" spans="2:16" ht="15.75">
      <c r="B351" s="283" t="s">
        <v>101</v>
      </c>
      <c r="C351" s="283"/>
      <c r="D351" s="283" t="s">
        <v>33</v>
      </c>
      <c r="E351" s="283"/>
      <c r="F351" s="283" t="s">
        <v>63</v>
      </c>
      <c r="G351" s="283"/>
      <c r="H351" s="283" t="s">
        <v>66</v>
      </c>
      <c r="I351" s="283"/>
      <c r="J351" s="283" t="s">
        <v>140</v>
      </c>
      <c r="K351" s="283"/>
      <c r="L351" s="283" t="s">
        <v>71</v>
      </c>
      <c r="M351" s="283"/>
      <c r="N351" s="283" t="s">
        <v>25</v>
      </c>
      <c r="O351" s="283"/>
      <c r="P351" s="283"/>
    </row>
    <row r="352" spans="2:16" ht="15.75">
      <c r="B352" s="283"/>
      <c r="C352" s="283"/>
      <c r="D352" s="26" t="s">
        <v>26</v>
      </c>
      <c r="E352" s="26" t="s">
        <v>27</v>
      </c>
      <c r="F352" s="26" t="s">
        <v>26</v>
      </c>
      <c r="G352" s="26" t="s">
        <v>27</v>
      </c>
      <c r="H352" s="26" t="s">
        <v>26</v>
      </c>
      <c r="I352" s="26" t="s">
        <v>27</v>
      </c>
      <c r="J352" s="26" t="s">
        <v>26</v>
      </c>
      <c r="K352" s="26" t="s">
        <v>27</v>
      </c>
      <c r="L352" s="26" t="s">
        <v>26</v>
      </c>
      <c r="M352" s="26" t="s">
        <v>27</v>
      </c>
      <c r="N352" s="26" t="s">
        <v>26</v>
      </c>
      <c r="O352" s="26" t="s">
        <v>27</v>
      </c>
      <c r="P352" s="26" t="s">
        <v>25</v>
      </c>
    </row>
    <row r="353" spans="2:16" ht="15.75">
      <c r="B353" s="295" t="s">
        <v>41</v>
      </c>
      <c r="C353" s="296"/>
      <c r="D353" s="37">
        <v>304</v>
      </c>
      <c r="E353" s="37">
        <v>144</v>
      </c>
      <c r="F353" s="37">
        <v>95</v>
      </c>
      <c r="G353" s="37">
        <v>36</v>
      </c>
      <c r="H353" s="37">
        <v>19</v>
      </c>
      <c r="I353" s="37">
        <v>4</v>
      </c>
      <c r="J353" s="37">
        <v>4</v>
      </c>
      <c r="K353" s="37">
        <v>1</v>
      </c>
      <c r="L353" s="37">
        <v>4</v>
      </c>
      <c r="M353" s="37">
        <v>1</v>
      </c>
      <c r="N353" s="37">
        <f aca="true" t="shared" si="47" ref="N353:O372">L353+J353+H353+F353+D353</f>
        <v>426</v>
      </c>
      <c r="O353" s="37">
        <f t="shared" si="47"/>
        <v>186</v>
      </c>
      <c r="P353" s="37">
        <f aca="true" t="shared" si="48" ref="P353:P373">SUM(N353:O353)</f>
        <v>612</v>
      </c>
    </row>
    <row r="354" spans="2:16" ht="15.75">
      <c r="B354" s="295" t="s">
        <v>42</v>
      </c>
      <c r="C354" s="296"/>
      <c r="D354" s="37">
        <v>37</v>
      </c>
      <c r="E354" s="37">
        <v>9</v>
      </c>
      <c r="F354" s="37">
        <v>4</v>
      </c>
      <c r="G354" s="37">
        <v>0</v>
      </c>
      <c r="H354" s="37">
        <v>1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f t="shared" si="47"/>
        <v>42</v>
      </c>
      <c r="O354" s="37">
        <f t="shared" si="47"/>
        <v>9</v>
      </c>
      <c r="P354" s="37">
        <f t="shared" si="48"/>
        <v>51</v>
      </c>
    </row>
    <row r="355" spans="2:16" ht="15.75">
      <c r="B355" s="295" t="s">
        <v>43</v>
      </c>
      <c r="C355" s="296"/>
      <c r="D355" s="37">
        <v>78</v>
      </c>
      <c r="E355" s="37">
        <v>61</v>
      </c>
      <c r="F355" s="37">
        <v>11</v>
      </c>
      <c r="G355" s="37">
        <v>5</v>
      </c>
      <c r="H355" s="37">
        <v>1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f t="shared" si="47"/>
        <v>90</v>
      </c>
      <c r="O355" s="37">
        <f t="shared" si="47"/>
        <v>66</v>
      </c>
      <c r="P355" s="37">
        <f t="shared" si="48"/>
        <v>156</v>
      </c>
    </row>
    <row r="356" spans="2:16" ht="15.75">
      <c r="B356" s="295" t="s">
        <v>44</v>
      </c>
      <c r="C356" s="296"/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f t="shared" si="47"/>
        <v>0</v>
      </c>
      <c r="O356" s="37">
        <f t="shared" si="47"/>
        <v>0</v>
      </c>
      <c r="P356" s="37">
        <f t="shared" si="48"/>
        <v>0</v>
      </c>
    </row>
    <row r="357" spans="2:16" ht="15.75">
      <c r="B357" s="295" t="s">
        <v>45</v>
      </c>
      <c r="C357" s="16" t="s">
        <v>82</v>
      </c>
      <c r="D357" s="37">
        <v>165</v>
      </c>
      <c r="E357" s="37">
        <v>70</v>
      </c>
      <c r="F357" s="37">
        <v>34</v>
      </c>
      <c r="G357" s="37">
        <v>12</v>
      </c>
      <c r="H357" s="37">
        <v>4</v>
      </c>
      <c r="I357" s="37">
        <v>0</v>
      </c>
      <c r="J357" s="37">
        <v>1</v>
      </c>
      <c r="K357" s="37">
        <v>0</v>
      </c>
      <c r="L357" s="37">
        <v>0</v>
      </c>
      <c r="M357" s="37">
        <v>0</v>
      </c>
      <c r="N357" s="37">
        <f t="shared" si="47"/>
        <v>204</v>
      </c>
      <c r="O357" s="37">
        <f t="shared" si="47"/>
        <v>82</v>
      </c>
      <c r="P357" s="37">
        <f t="shared" si="48"/>
        <v>286</v>
      </c>
    </row>
    <row r="358" spans="2:16" ht="15.75">
      <c r="B358" s="295"/>
      <c r="C358" s="16" t="s">
        <v>83</v>
      </c>
      <c r="D358" s="37">
        <v>253</v>
      </c>
      <c r="E358" s="37">
        <v>133</v>
      </c>
      <c r="F358" s="37">
        <v>166</v>
      </c>
      <c r="G358" s="37">
        <v>106</v>
      </c>
      <c r="H358" s="37">
        <v>6</v>
      </c>
      <c r="I358" s="37">
        <v>2</v>
      </c>
      <c r="J358" s="37">
        <v>1</v>
      </c>
      <c r="K358" s="37">
        <v>0</v>
      </c>
      <c r="L358" s="37">
        <v>1</v>
      </c>
      <c r="M358" s="37">
        <v>0</v>
      </c>
      <c r="N358" s="37">
        <f t="shared" si="47"/>
        <v>427</v>
      </c>
      <c r="O358" s="37">
        <f t="shared" si="47"/>
        <v>241</v>
      </c>
      <c r="P358" s="37">
        <f t="shared" si="48"/>
        <v>668</v>
      </c>
    </row>
    <row r="359" spans="2:16" ht="15.75">
      <c r="B359" s="295"/>
      <c r="C359" s="16" t="s">
        <v>84</v>
      </c>
      <c r="D359" s="37">
        <v>21</v>
      </c>
      <c r="E359" s="37">
        <v>4</v>
      </c>
      <c r="F359" s="37">
        <v>4</v>
      </c>
      <c r="G359" s="37">
        <v>1</v>
      </c>
      <c r="H359" s="37">
        <v>1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f t="shared" si="47"/>
        <v>26</v>
      </c>
      <c r="O359" s="37">
        <f t="shared" si="47"/>
        <v>5</v>
      </c>
      <c r="P359" s="37">
        <f t="shared" si="48"/>
        <v>31</v>
      </c>
    </row>
    <row r="360" spans="2:16" ht="15.75">
      <c r="B360" s="295"/>
      <c r="C360" s="16" t="s">
        <v>94</v>
      </c>
      <c r="D360" s="37">
        <v>158</v>
      </c>
      <c r="E360" s="37">
        <v>93</v>
      </c>
      <c r="F360" s="37">
        <v>45</v>
      </c>
      <c r="G360" s="37">
        <v>43</v>
      </c>
      <c r="H360" s="37">
        <v>7</v>
      </c>
      <c r="I360" s="37">
        <v>3</v>
      </c>
      <c r="J360" s="37">
        <v>3</v>
      </c>
      <c r="K360" s="37">
        <v>0</v>
      </c>
      <c r="L360" s="37">
        <v>5</v>
      </c>
      <c r="M360" s="37">
        <v>0</v>
      </c>
      <c r="N360" s="37">
        <f t="shared" si="47"/>
        <v>218</v>
      </c>
      <c r="O360" s="37">
        <f t="shared" si="47"/>
        <v>139</v>
      </c>
      <c r="P360" s="37">
        <f t="shared" si="48"/>
        <v>357</v>
      </c>
    </row>
    <row r="361" spans="2:16" ht="15.75">
      <c r="B361" s="295"/>
      <c r="C361" s="16" t="s">
        <v>95</v>
      </c>
      <c r="D361" s="37">
        <v>65</v>
      </c>
      <c r="E361" s="37">
        <v>38</v>
      </c>
      <c r="F361" s="37">
        <v>8</v>
      </c>
      <c r="G361" s="37">
        <v>5</v>
      </c>
      <c r="H361" s="37">
        <v>2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f t="shared" si="47"/>
        <v>75</v>
      </c>
      <c r="O361" s="37">
        <f t="shared" si="47"/>
        <v>43</v>
      </c>
      <c r="P361" s="37">
        <f t="shared" si="48"/>
        <v>118</v>
      </c>
    </row>
    <row r="362" spans="2:16" ht="15.75">
      <c r="B362" s="295"/>
      <c r="C362" s="16" t="s">
        <v>96</v>
      </c>
      <c r="D362" s="37">
        <v>118</v>
      </c>
      <c r="E362" s="37">
        <v>111</v>
      </c>
      <c r="F362" s="37">
        <v>50</v>
      </c>
      <c r="G362" s="37">
        <v>28</v>
      </c>
      <c r="H362" s="37">
        <v>3</v>
      </c>
      <c r="I362" s="37">
        <v>2</v>
      </c>
      <c r="J362" s="37">
        <v>5</v>
      </c>
      <c r="K362" s="37">
        <v>0</v>
      </c>
      <c r="L362" s="37">
        <v>1</v>
      </c>
      <c r="M362" s="37">
        <v>0</v>
      </c>
      <c r="N362" s="37">
        <f t="shared" si="47"/>
        <v>177</v>
      </c>
      <c r="O362" s="37">
        <f t="shared" si="47"/>
        <v>141</v>
      </c>
      <c r="P362" s="37">
        <f t="shared" si="48"/>
        <v>318</v>
      </c>
    </row>
    <row r="363" spans="2:16" ht="15.75">
      <c r="B363" s="295" t="s">
        <v>52</v>
      </c>
      <c r="C363" s="296"/>
      <c r="D363" s="37">
        <v>44</v>
      </c>
      <c r="E363" s="37">
        <v>22</v>
      </c>
      <c r="F363" s="37">
        <v>10</v>
      </c>
      <c r="G363" s="37">
        <v>13</v>
      </c>
      <c r="H363" s="37">
        <v>6</v>
      </c>
      <c r="I363" s="37">
        <v>7</v>
      </c>
      <c r="J363" s="37">
        <v>0</v>
      </c>
      <c r="K363" s="37">
        <v>0</v>
      </c>
      <c r="L363" s="37">
        <v>0</v>
      </c>
      <c r="M363" s="37">
        <v>0</v>
      </c>
      <c r="N363" s="37">
        <f t="shared" si="47"/>
        <v>60</v>
      </c>
      <c r="O363" s="37">
        <f t="shared" si="47"/>
        <v>42</v>
      </c>
      <c r="P363" s="37">
        <f t="shared" si="48"/>
        <v>102</v>
      </c>
    </row>
    <row r="364" spans="2:16" ht="15.75">
      <c r="B364" s="295" t="s">
        <v>53</v>
      </c>
      <c r="C364" s="296"/>
      <c r="D364" s="37">
        <v>42</v>
      </c>
      <c r="E364" s="37">
        <v>22</v>
      </c>
      <c r="F364" s="37">
        <v>33</v>
      </c>
      <c r="G364" s="37">
        <v>13</v>
      </c>
      <c r="H364" s="37">
        <v>8</v>
      </c>
      <c r="I364" s="37">
        <v>4</v>
      </c>
      <c r="J364" s="37">
        <v>5</v>
      </c>
      <c r="K364" s="37">
        <v>2</v>
      </c>
      <c r="L364" s="37">
        <v>1</v>
      </c>
      <c r="M364" s="37">
        <v>0</v>
      </c>
      <c r="N364" s="37">
        <f t="shared" si="47"/>
        <v>89</v>
      </c>
      <c r="O364" s="37">
        <f t="shared" si="47"/>
        <v>41</v>
      </c>
      <c r="P364" s="37">
        <f t="shared" si="48"/>
        <v>130</v>
      </c>
    </row>
    <row r="365" spans="2:16" ht="15.75">
      <c r="B365" s="295" t="s">
        <v>133</v>
      </c>
      <c r="C365" s="296"/>
      <c r="D365" s="37">
        <v>151</v>
      </c>
      <c r="E365" s="37">
        <v>55</v>
      </c>
      <c r="F365" s="37">
        <v>107</v>
      </c>
      <c r="G365" s="37">
        <v>44</v>
      </c>
      <c r="H365" s="37">
        <v>26</v>
      </c>
      <c r="I365" s="37">
        <v>11</v>
      </c>
      <c r="J365" s="37">
        <v>5</v>
      </c>
      <c r="K365" s="37">
        <v>4</v>
      </c>
      <c r="L365" s="37">
        <v>7</v>
      </c>
      <c r="M365" s="37">
        <v>0</v>
      </c>
      <c r="N365" s="37">
        <f t="shared" si="47"/>
        <v>296</v>
      </c>
      <c r="O365" s="37">
        <f t="shared" si="47"/>
        <v>114</v>
      </c>
      <c r="P365" s="37">
        <f t="shared" si="48"/>
        <v>410</v>
      </c>
    </row>
    <row r="366" spans="2:16" ht="15.75">
      <c r="B366" s="295" t="s">
        <v>135</v>
      </c>
      <c r="C366" s="296"/>
      <c r="D366" s="37">
        <v>219</v>
      </c>
      <c r="E366" s="37">
        <v>78</v>
      </c>
      <c r="F366" s="37">
        <v>73</v>
      </c>
      <c r="G366" s="37">
        <v>78</v>
      </c>
      <c r="H366" s="37">
        <v>13</v>
      </c>
      <c r="I366" s="37">
        <v>8</v>
      </c>
      <c r="J366" s="37">
        <v>7</v>
      </c>
      <c r="K366" s="37">
        <v>5</v>
      </c>
      <c r="L366" s="37">
        <v>0</v>
      </c>
      <c r="M366" s="37">
        <v>0</v>
      </c>
      <c r="N366" s="37">
        <f t="shared" si="47"/>
        <v>312</v>
      </c>
      <c r="O366" s="37">
        <f t="shared" si="47"/>
        <v>169</v>
      </c>
      <c r="P366" s="37">
        <f t="shared" si="48"/>
        <v>481</v>
      </c>
    </row>
    <row r="367" spans="2:16" ht="15.75">
      <c r="B367" s="295" t="s">
        <v>134</v>
      </c>
      <c r="C367" s="296"/>
      <c r="D367" s="37">
        <v>103</v>
      </c>
      <c r="E367" s="37">
        <v>52</v>
      </c>
      <c r="F367" s="37">
        <v>27</v>
      </c>
      <c r="G367" s="37">
        <v>13</v>
      </c>
      <c r="H367" s="37">
        <v>9</v>
      </c>
      <c r="I367" s="37">
        <v>0</v>
      </c>
      <c r="J367" s="37">
        <v>4</v>
      </c>
      <c r="K367" s="37">
        <v>1</v>
      </c>
      <c r="L367" s="37">
        <v>7</v>
      </c>
      <c r="M367" s="37">
        <v>0</v>
      </c>
      <c r="N367" s="37">
        <f t="shared" si="47"/>
        <v>150</v>
      </c>
      <c r="O367" s="37">
        <f t="shared" si="47"/>
        <v>66</v>
      </c>
      <c r="P367" s="37">
        <f t="shared" si="48"/>
        <v>216</v>
      </c>
    </row>
    <row r="368" spans="2:16" ht="15.75">
      <c r="B368" s="295" t="s">
        <v>57</v>
      </c>
      <c r="C368" s="296"/>
      <c r="D368" s="37">
        <v>44</v>
      </c>
      <c r="E368" s="37">
        <v>19</v>
      </c>
      <c r="F368" s="37">
        <v>11</v>
      </c>
      <c r="G368" s="37">
        <v>5</v>
      </c>
      <c r="H368" s="37">
        <v>15</v>
      </c>
      <c r="I368" s="37">
        <v>0</v>
      </c>
      <c r="J368" s="37">
        <v>0</v>
      </c>
      <c r="K368" s="37">
        <v>0</v>
      </c>
      <c r="L368" s="37">
        <v>1</v>
      </c>
      <c r="M368" s="37">
        <v>0</v>
      </c>
      <c r="N368" s="37">
        <f t="shared" si="47"/>
        <v>71</v>
      </c>
      <c r="O368" s="37">
        <f t="shared" si="47"/>
        <v>24</v>
      </c>
      <c r="P368" s="37">
        <f t="shared" si="48"/>
        <v>95</v>
      </c>
    </row>
    <row r="369" spans="2:16" ht="15.75">
      <c r="B369" s="295" t="s">
        <v>58</v>
      </c>
      <c r="C369" s="296"/>
      <c r="D369" s="37">
        <v>50</v>
      </c>
      <c r="E369" s="37">
        <v>16</v>
      </c>
      <c r="F369" s="37">
        <v>1</v>
      </c>
      <c r="G369" s="37">
        <v>0</v>
      </c>
      <c r="H369" s="37">
        <v>2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f t="shared" si="47"/>
        <v>53</v>
      </c>
      <c r="O369" s="37">
        <f t="shared" si="47"/>
        <v>16</v>
      </c>
      <c r="P369" s="37">
        <f t="shared" si="48"/>
        <v>69</v>
      </c>
    </row>
    <row r="370" spans="2:16" ht="15.75">
      <c r="B370" s="295" t="s">
        <v>59</v>
      </c>
      <c r="C370" s="296"/>
      <c r="D370" s="37">
        <v>197</v>
      </c>
      <c r="E370" s="37">
        <v>59</v>
      </c>
      <c r="F370" s="37">
        <v>81</v>
      </c>
      <c r="G370" s="37">
        <v>11</v>
      </c>
      <c r="H370" s="37">
        <v>24</v>
      </c>
      <c r="I370" s="37">
        <v>2</v>
      </c>
      <c r="J370" s="37">
        <v>10</v>
      </c>
      <c r="K370" s="37">
        <v>1</v>
      </c>
      <c r="L370" s="37">
        <v>2</v>
      </c>
      <c r="M370" s="37">
        <v>0</v>
      </c>
      <c r="N370" s="37">
        <f t="shared" si="47"/>
        <v>314</v>
      </c>
      <c r="O370" s="37">
        <f t="shared" si="47"/>
        <v>73</v>
      </c>
      <c r="P370" s="37">
        <f t="shared" si="48"/>
        <v>387</v>
      </c>
    </row>
    <row r="371" spans="2:16" ht="15.75">
      <c r="B371" s="295" t="s">
        <v>60</v>
      </c>
      <c r="C371" s="296"/>
      <c r="D371" s="37">
        <v>39</v>
      </c>
      <c r="E371" s="37">
        <v>16</v>
      </c>
      <c r="F371" s="37">
        <v>26</v>
      </c>
      <c r="G371" s="37">
        <v>9</v>
      </c>
      <c r="H371" s="37">
        <v>2</v>
      </c>
      <c r="I371" s="37">
        <v>1</v>
      </c>
      <c r="J371" s="37">
        <v>0</v>
      </c>
      <c r="K371" s="37">
        <v>0</v>
      </c>
      <c r="L371" s="37">
        <v>0</v>
      </c>
      <c r="M371" s="37">
        <v>0</v>
      </c>
      <c r="N371" s="37">
        <f t="shared" si="47"/>
        <v>67</v>
      </c>
      <c r="O371" s="37">
        <f t="shared" si="47"/>
        <v>26</v>
      </c>
      <c r="P371" s="37">
        <f t="shared" si="48"/>
        <v>93</v>
      </c>
    </row>
    <row r="372" spans="2:16" ht="15.75">
      <c r="B372" s="295" t="s">
        <v>61</v>
      </c>
      <c r="C372" s="296"/>
      <c r="D372" s="37">
        <v>1132</v>
      </c>
      <c r="E372" s="37">
        <v>483</v>
      </c>
      <c r="F372" s="37">
        <v>514</v>
      </c>
      <c r="G372" s="37">
        <v>222</v>
      </c>
      <c r="H372" s="37">
        <v>241</v>
      </c>
      <c r="I372" s="37">
        <v>108</v>
      </c>
      <c r="J372" s="37">
        <v>31</v>
      </c>
      <c r="K372" s="37">
        <v>9</v>
      </c>
      <c r="L372" s="37">
        <v>11</v>
      </c>
      <c r="M372" s="37">
        <v>1</v>
      </c>
      <c r="N372" s="37">
        <f t="shared" si="47"/>
        <v>1929</v>
      </c>
      <c r="O372" s="37">
        <f t="shared" si="47"/>
        <v>823</v>
      </c>
      <c r="P372" s="37">
        <f t="shared" si="48"/>
        <v>2752</v>
      </c>
    </row>
    <row r="373" spans="2:16" ht="15.75">
      <c r="B373" s="283" t="s">
        <v>25</v>
      </c>
      <c r="C373" s="284"/>
      <c r="D373" s="38">
        <f aca="true" t="shared" si="49" ref="D373:O373">SUM(D353:D372)</f>
        <v>3220</v>
      </c>
      <c r="E373" s="38">
        <f t="shared" si="49"/>
        <v>1485</v>
      </c>
      <c r="F373" s="38">
        <f t="shared" si="49"/>
        <v>1300</v>
      </c>
      <c r="G373" s="38">
        <f t="shared" si="49"/>
        <v>644</v>
      </c>
      <c r="H373" s="38">
        <f t="shared" si="49"/>
        <v>390</v>
      </c>
      <c r="I373" s="38">
        <f t="shared" si="49"/>
        <v>152</v>
      </c>
      <c r="J373" s="38">
        <f t="shared" si="49"/>
        <v>76</v>
      </c>
      <c r="K373" s="38">
        <f t="shared" si="49"/>
        <v>23</v>
      </c>
      <c r="L373" s="38">
        <f t="shared" si="49"/>
        <v>40</v>
      </c>
      <c r="M373" s="38">
        <f t="shared" si="49"/>
        <v>2</v>
      </c>
      <c r="N373" s="38">
        <f t="shared" si="49"/>
        <v>5026</v>
      </c>
      <c r="O373" s="38">
        <f t="shared" si="49"/>
        <v>2306</v>
      </c>
      <c r="P373" s="37">
        <f t="shared" si="48"/>
        <v>7332</v>
      </c>
    </row>
    <row r="377" spans="1:15" ht="30.75">
      <c r="A377" s="318" t="s">
        <v>148</v>
      </c>
      <c r="B377" s="318"/>
      <c r="C377" s="318"/>
      <c r="D377" s="318"/>
      <c r="E377" s="318"/>
      <c r="F377" s="318"/>
      <c r="G377" s="318"/>
      <c r="H377" s="318"/>
      <c r="I377" s="318"/>
      <c r="J377" s="318"/>
      <c r="K377" s="318"/>
      <c r="L377" s="318"/>
      <c r="M377" s="318"/>
      <c r="N377" s="318"/>
      <c r="O377" s="318"/>
    </row>
    <row r="378" spans="1:15" ht="12.75">
      <c r="A378" s="319" t="s">
        <v>13</v>
      </c>
      <c r="B378" s="319"/>
      <c r="C378" s="319"/>
      <c r="D378" s="319"/>
      <c r="E378" s="319"/>
      <c r="F378" s="319"/>
      <c r="G378" s="319"/>
      <c r="H378" s="319"/>
      <c r="I378" s="319"/>
      <c r="J378" s="319"/>
      <c r="K378" s="319"/>
      <c r="L378" s="319"/>
      <c r="M378" s="319"/>
      <c r="N378" s="319"/>
      <c r="O378" s="319"/>
    </row>
    <row r="379" spans="1:15" ht="12.75">
      <c r="A379" s="319"/>
      <c r="B379" s="319"/>
      <c r="C379" s="319"/>
      <c r="D379" s="319"/>
      <c r="E379" s="319"/>
      <c r="F379" s="319"/>
      <c r="G379" s="319"/>
      <c r="H379" s="319"/>
      <c r="I379" s="319"/>
      <c r="J379" s="319"/>
      <c r="K379" s="319"/>
      <c r="L379" s="319"/>
      <c r="M379" s="319"/>
      <c r="N379" s="319"/>
      <c r="O379" s="319"/>
    </row>
    <row r="380" spans="1:15" ht="15.75">
      <c r="A380" s="320" t="s">
        <v>29</v>
      </c>
      <c r="B380" s="320"/>
      <c r="C380" s="321" t="s">
        <v>33</v>
      </c>
      <c r="D380" s="320"/>
      <c r="E380" s="321" t="s">
        <v>63</v>
      </c>
      <c r="F380" s="320"/>
      <c r="G380" s="321" t="s">
        <v>69</v>
      </c>
      <c r="H380" s="320"/>
      <c r="I380" s="321" t="s">
        <v>70</v>
      </c>
      <c r="J380" s="320"/>
      <c r="K380" s="321" t="s">
        <v>71</v>
      </c>
      <c r="L380" s="321"/>
      <c r="M380" s="321" t="s">
        <v>25</v>
      </c>
      <c r="N380" s="321"/>
      <c r="O380" s="321"/>
    </row>
    <row r="381" spans="1:15" ht="15.75">
      <c r="A381" s="320"/>
      <c r="B381" s="320"/>
      <c r="C381" s="64" t="s">
        <v>128</v>
      </c>
      <c r="D381" s="64" t="s">
        <v>27</v>
      </c>
      <c r="E381" s="64" t="s">
        <v>128</v>
      </c>
      <c r="F381" s="64" t="s">
        <v>27</v>
      </c>
      <c r="G381" s="64" t="s">
        <v>128</v>
      </c>
      <c r="H381" s="64" t="s">
        <v>27</v>
      </c>
      <c r="I381" s="64" t="s">
        <v>128</v>
      </c>
      <c r="J381" s="64" t="s">
        <v>27</v>
      </c>
      <c r="K381" s="64" t="s">
        <v>128</v>
      </c>
      <c r="L381" s="64" t="s">
        <v>27</v>
      </c>
      <c r="M381" s="64" t="s">
        <v>128</v>
      </c>
      <c r="N381" s="64" t="s">
        <v>27</v>
      </c>
      <c r="O381" s="64" t="s">
        <v>25</v>
      </c>
    </row>
    <row r="382" spans="1:15" ht="15.75">
      <c r="A382" s="320" t="s">
        <v>41</v>
      </c>
      <c r="B382" s="320"/>
      <c r="C382" s="65">
        <f aca="true" t="shared" si="50" ref="C382:L382">D353+C326</f>
        <v>25017</v>
      </c>
      <c r="D382" s="65">
        <f t="shared" si="50"/>
        <v>22563</v>
      </c>
      <c r="E382" s="65">
        <f t="shared" si="50"/>
        <v>10958</v>
      </c>
      <c r="F382" s="65">
        <f t="shared" si="50"/>
        <v>9279</v>
      </c>
      <c r="G382" s="65">
        <f t="shared" si="50"/>
        <v>6144</v>
      </c>
      <c r="H382" s="65">
        <f t="shared" si="50"/>
        <v>5013</v>
      </c>
      <c r="I382" s="65">
        <f t="shared" si="50"/>
        <v>3469</v>
      </c>
      <c r="J382" s="65">
        <f t="shared" si="50"/>
        <v>2290</v>
      </c>
      <c r="K382" s="65">
        <f t="shared" si="50"/>
        <v>1854</v>
      </c>
      <c r="L382" s="65">
        <f t="shared" si="50"/>
        <v>862</v>
      </c>
      <c r="M382" s="65">
        <f>SUM(K382,I382,G382,E382,C382)</f>
        <v>47442</v>
      </c>
      <c r="N382" s="65">
        <f>SUM(L382,J382,H382,F382,D382)</f>
        <v>40007</v>
      </c>
      <c r="O382" s="65">
        <f>SUM(M382:N382)</f>
        <v>87449</v>
      </c>
    </row>
    <row r="383" spans="1:15" ht="15.75">
      <c r="A383" s="320" t="s">
        <v>42</v>
      </c>
      <c r="B383" s="320"/>
      <c r="C383" s="65">
        <f aca="true" t="shared" si="51" ref="C383:L401">D354+C327</f>
        <v>10805</v>
      </c>
      <c r="D383" s="65">
        <f t="shared" si="51"/>
        <v>8835</v>
      </c>
      <c r="E383" s="65">
        <f t="shared" si="51"/>
        <v>8068</v>
      </c>
      <c r="F383" s="65">
        <f t="shared" si="51"/>
        <v>7139</v>
      </c>
      <c r="G383" s="65">
        <f t="shared" si="51"/>
        <v>2799</v>
      </c>
      <c r="H383" s="65">
        <f t="shared" si="51"/>
        <v>1709</v>
      </c>
      <c r="I383" s="65">
        <f t="shared" si="51"/>
        <v>906</v>
      </c>
      <c r="J383" s="65">
        <f t="shared" si="51"/>
        <v>668</v>
      </c>
      <c r="K383" s="65">
        <f t="shared" si="51"/>
        <v>921</v>
      </c>
      <c r="L383" s="65">
        <f t="shared" si="51"/>
        <v>377</v>
      </c>
      <c r="M383" s="65">
        <f aca="true" t="shared" si="52" ref="M383:N401">SUM(K383,I383,G383,E383,C383)</f>
        <v>23499</v>
      </c>
      <c r="N383" s="65">
        <f t="shared" si="52"/>
        <v>18728</v>
      </c>
      <c r="O383" s="65">
        <f aca="true" t="shared" si="53" ref="O383:O401">SUM(M383:N383)</f>
        <v>42227</v>
      </c>
    </row>
    <row r="384" spans="1:15" ht="15.75">
      <c r="A384" s="320" t="s">
        <v>43</v>
      </c>
      <c r="B384" s="320"/>
      <c r="C384" s="65">
        <f t="shared" si="51"/>
        <v>9599</v>
      </c>
      <c r="D384" s="65">
        <f t="shared" si="51"/>
        <v>8294</v>
      </c>
      <c r="E384" s="65">
        <f t="shared" si="51"/>
        <v>5097</v>
      </c>
      <c r="F384" s="65">
        <f t="shared" si="51"/>
        <v>4526</v>
      </c>
      <c r="G384" s="65">
        <f t="shared" si="51"/>
        <v>1733</v>
      </c>
      <c r="H384" s="65">
        <f t="shared" si="51"/>
        <v>1435</v>
      </c>
      <c r="I384" s="65">
        <f t="shared" si="51"/>
        <v>818</v>
      </c>
      <c r="J384" s="65">
        <f t="shared" si="51"/>
        <v>526</v>
      </c>
      <c r="K384" s="65">
        <f t="shared" si="51"/>
        <v>381</v>
      </c>
      <c r="L384" s="65">
        <f t="shared" si="51"/>
        <v>190</v>
      </c>
      <c r="M384" s="65">
        <f t="shared" si="52"/>
        <v>17628</v>
      </c>
      <c r="N384" s="65">
        <f t="shared" si="52"/>
        <v>14971</v>
      </c>
      <c r="O384" s="65">
        <f t="shared" si="53"/>
        <v>32599</v>
      </c>
    </row>
    <row r="385" spans="1:15" ht="15.75">
      <c r="A385" s="320" t="s">
        <v>44</v>
      </c>
      <c r="B385" s="320"/>
      <c r="C385" s="65">
        <f t="shared" si="51"/>
        <v>14757</v>
      </c>
      <c r="D385" s="65">
        <f t="shared" si="51"/>
        <v>13727</v>
      </c>
      <c r="E385" s="65">
        <f t="shared" si="51"/>
        <v>3659</v>
      </c>
      <c r="F385" s="65">
        <f t="shared" si="51"/>
        <v>3058</v>
      </c>
      <c r="G385" s="65">
        <f t="shared" si="51"/>
        <v>1869</v>
      </c>
      <c r="H385" s="65">
        <f t="shared" si="51"/>
        <v>1465</v>
      </c>
      <c r="I385" s="65">
        <f t="shared" si="51"/>
        <v>942</v>
      </c>
      <c r="J385" s="65">
        <f t="shared" si="51"/>
        <v>614</v>
      </c>
      <c r="K385" s="65">
        <f t="shared" si="51"/>
        <v>600</v>
      </c>
      <c r="L385" s="65">
        <f t="shared" si="51"/>
        <v>223</v>
      </c>
      <c r="M385" s="65">
        <f t="shared" si="52"/>
        <v>21827</v>
      </c>
      <c r="N385" s="65">
        <f t="shared" si="52"/>
        <v>19087</v>
      </c>
      <c r="O385" s="65">
        <f t="shared" si="53"/>
        <v>40914</v>
      </c>
    </row>
    <row r="386" spans="1:15" ht="15.75">
      <c r="A386" s="320" t="s">
        <v>45</v>
      </c>
      <c r="B386" s="64" t="s">
        <v>46</v>
      </c>
      <c r="C386" s="65">
        <f t="shared" si="51"/>
        <v>9724</v>
      </c>
      <c r="D386" s="65">
        <f t="shared" si="51"/>
        <v>8644</v>
      </c>
      <c r="E386" s="65">
        <f t="shared" si="51"/>
        <v>4385</v>
      </c>
      <c r="F386" s="65">
        <f t="shared" si="51"/>
        <v>4098</v>
      </c>
      <c r="G386" s="65">
        <f t="shared" si="51"/>
        <v>1119</v>
      </c>
      <c r="H386" s="65">
        <f t="shared" si="51"/>
        <v>997</v>
      </c>
      <c r="I386" s="65">
        <f t="shared" si="51"/>
        <v>521</v>
      </c>
      <c r="J386" s="65">
        <f t="shared" si="51"/>
        <v>373</v>
      </c>
      <c r="K386" s="65">
        <f t="shared" si="51"/>
        <v>222</v>
      </c>
      <c r="L386" s="65">
        <f t="shared" si="51"/>
        <v>127</v>
      </c>
      <c r="M386" s="65">
        <f t="shared" si="52"/>
        <v>15971</v>
      </c>
      <c r="N386" s="65">
        <f t="shared" si="52"/>
        <v>14239</v>
      </c>
      <c r="O386" s="65">
        <f t="shared" si="53"/>
        <v>30210</v>
      </c>
    </row>
    <row r="387" spans="1:15" ht="15.75">
      <c r="A387" s="320"/>
      <c r="B387" s="64" t="s">
        <v>47</v>
      </c>
      <c r="C387" s="65">
        <f t="shared" si="51"/>
        <v>21664</v>
      </c>
      <c r="D387" s="65">
        <f t="shared" si="51"/>
        <v>18875</v>
      </c>
      <c r="E387" s="65">
        <f t="shared" si="51"/>
        <v>5081</v>
      </c>
      <c r="F387" s="65">
        <f t="shared" si="51"/>
        <v>4307</v>
      </c>
      <c r="G387" s="65">
        <f t="shared" si="51"/>
        <v>2404</v>
      </c>
      <c r="H387" s="65">
        <f t="shared" si="51"/>
        <v>1808</v>
      </c>
      <c r="I387" s="65">
        <f t="shared" si="51"/>
        <v>1250</v>
      </c>
      <c r="J387" s="65">
        <f t="shared" si="51"/>
        <v>801</v>
      </c>
      <c r="K387" s="65">
        <f t="shared" si="51"/>
        <v>557</v>
      </c>
      <c r="L387" s="65">
        <f t="shared" si="51"/>
        <v>222</v>
      </c>
      <c r="M387" s="65">
        <f t="shared" si="52"/>
        <v>30956</v>
      </c>
      <c r="N387" s="65">
        <f t="shared" si="52"/>
        <v>26013</v>
      </c>
      <c r="O387" s="65">
        <f t="shared" si="53"/>
        <v>56969</v>
      </c>
    </row>
    <row r="388" spans="1:15" ht="15.75">
      <c r="A388" s="320"/>
      <c r="B388" s="64" t="s">
        <v>48</v>
      </c>
      <c r="C388" s="65">
        <f t="shared" si="51"/>
        <v>8414</v>
      </c>
      <c r="D388" s="65">
        <f t="shared" si="51"/>
        <v>7024</v>
      </c>
      <c r="E388" s="65">
        <f t="shared" si="51"/>
        <v>4044</v>
      </c>
      <c r="F388" s="65">
        <f t="shared" si="51"/>
        <v>4328</v>
      </c>
      <c r="G388" s="65">
        <f t="shared" si="51"/>
        <v>1491</v>
      </c>
      <c r="H388" s="65">
        <f t="shared" si="51"/>
        <v>1272</v>
      </c>
      <c r="I388" s="65">
        <f t="shared" si="51"/>
        <v>741</v>
      </c>
      <c r="J388" s="65">
        <f t="shared" si="51"/>
        <v>508</v>
      </c>
      <c r="K388" s="65">
        <f t="shared" si="51"/>
        <v>445</v>
      </c>
      <c r="L388" s="65">
        <f t="shared" si="51"/>
        <v>231</v>
      </c>
      <c r="M388" s="65">
        <f t="shared" si="52"/>
        <v>15135</v>
      </c>
      <c r="N388" s="65">
        <f t="shared" si="52"/>
        <v>13363</v>
      </c>
      <c r="O388" s="65">
        <f t="shared" si="53"/>
        <v>28498</v>
      </c>
    </row>
    <row r="389" spans="1:15" ht="15.75">
      <c r="A389" s="320"/>
      <c r="B389" s="64" t="s">
        <v>78</v>
      </c>
      <c r="C389" s="65">
        <f t="shared" si="51"/>
        <v>5520</v>
      </c>
      <c r="D389" s="65">
        <f t="shared" si="51"/>
        <v>4908</v>
      </c>
      <c r="E389" s="65">
        <f t="shared" si="51"/>
        <v>2950</v>
      </c>
      <c r="F389" s="65">
        <f t="shared" si="51"/>
        <v>2563</v>
      </c>
      <c r="G389" s="65">
        <f t="shared" si="51"/>
        <v>737</v>
      </c>
      <c r="H389" s="65">
        <f t="shared" si="51"/>
        <v>631</v>
      </c>
      <c r="I389" s="65">
        <f t="shared" si="51"/>
        <v>391</v>
      </c>
      <c r="J389" s="65">
        <f t="shared" si="51"/>
        <v>262</v>
      </c>
      <c r="K389" s="65">
        <f t="shared" si="51"/>
        <v>205</v>
      </c>
      <c r="L389" s="65">
        <f t="shared" si="51"/>
        <v>99</v>
      </c>
      <c r="M389" s="65">
        <f t="shared" si="52"/>
        <v>9803</v>
      </c>
      <c r="N389" s="65">
        <f t="shared" si="52"/>
        <v>8463</v>
      </c>
      <c r="O389" s="65">
        <f t="shared" si="53"/>
        <v>18266</v>
      </c>
    </row>
    <row r="390" spans="1:15" ht="15.75">
      <c r="A390" s="320"/>
      <c r="B390" s="64" t="s">
        <v>79</v>
      </c>
      <c r="C390" s="65">
        <f t="shared" si="51"/>
        <v>10874</v>
      </c>
      <c r="D390" s="65">
        <f t="shared" si="51"/>
        <v>8892</v>
      </c>
      <c r="E390" s="65">
        <f t="shared" si="51"/>
        <v>5867</v>
      </c>
      <c r="F390" s="65">
        <f t="shared" si="51"/>
        <v>5768</v>
      </c>
      <c r="G390" s="65">
        <f t="shared" si="51"/>
        <v>1771</v>
      </c>
      <c r="H390" s="65">
        <f t="shared" si="51"/>
        <v>1389</v>
      </c>
      <c r="I390" s="65">
        <f t="shared" si="51"/>
        <v>779</v>
      </c>
      <c r="J390" s="65">
        <f t="shared" si="51"/>
        <v>604</v>
      </c>
      <c r="K390" s="65">
        <f t="shared" si="51"/>
        <v>435</v>
      </c>
      <c r="L390" s="65">
        <f t="shared" si="51"/>
        <v>272</v>
      </c>
      <c r="M390" s="65">
        <f t="shared" si="52"/>
        <v>19726</v>
      </c>
      <c r="N390" s="65">
        <f t="shared" si="52"/>
        <v>16925</v>
      </c>
      <c r="O390" s="65">
        <f t="shared" si="53"/>
        <v>36651</v>
      </c>
    </row>
    <row r="391" spans="1:15" ht="15.75">
      <c r="A391" s="320"/>
      <c r="B391" s="64" t="s">
        <v>80</v>
      </c>
      <c r="C391" s="65">
        <f t="shared" si="51"/>
        <v>8141</v>
      </c>
      <c r="D391" s="65">
        <f t="shared" si="51"/>
        <v>7487</v>
      </c>
      <c r="E391" s="65">
        <f t="shared" si="51"/>
        <v>4274</v>
      </c>
      <c r="F391" s="65">
        <f t="shared" si="51"/>
        <v>3728</v>
      </c>
      <c r="G391" s="65">
        <f t="shared" si="51"/>
        <v>1496</v>
      </c>
      <c r="H391" s="65">
        <f t="shared" si="51"/>
        <v>1065</v>
      </c>
      <c r="I391" s="65">
        <f t="shared" si="51"/>
        <v>599</v>
      </c>
      <c r="J391" s="65">
        <f t="shared" si="51"/>
        <v>360</v>
      </c>
      <c r="K391" s="65">
        <f t="shared" si="51"/>
        <v>275</v>
      </c>
      <c r="L391" s="65">
        <f t="shared" si="51"/>
        <v>153</v>
      </c>
      <c r="M391" s="65">
        <f t="shared" si="52"/>
        <v>14785</v>
      </c>
      <c r="N391" s="65">
        <f t="shared" si="52"/>
        <v>12793</v>
      </c>
      <c r="O391" s="65">
        <f t="shared" si="53"/>
        <v>27578</v>
      </c>
    </row>
    <row r="392" spans="1:15" ht="15.75">
      <c r="A392" s="320" t="s">
        <v>52</v>
      </c>
      <c r="B392" s="320"/>
      <c r="C392" s="65">
        <f t="shared" si="51"/>
        <v>15407</v>
      </c>
      <c r="D392" s="65">
        <f t="shared" si="51"/>
        <v>12674</v>
      </c>
      <c r="E392" s="65">
        <f t="shared" si="51"/>
        <v>7170</v>
      </c>
      <c r="F392" s="65">
        <f t="shared" si="51"/>
        <v>6743</v>
      </c>
      <c r="G392" s="65">
        <f t="shared" si="51"/>
        <v>3054</v>
      </c>
      <c r="H392" s="65">
        <f t="shared" si="51"/>
        <v>2921</v>
      </c>
      <c r="I392" s="65">
        <f t="shared" si="51"/>
        <v>1621</v>
      </c>
      <c r="J392" s="65">
        <f t="shared" si="51"/>
        <v>1195</v>
      </c>
      <c r="K392" s="65">
        <f t="shared" si="51"/>
        <v>972</v>
      </c>
      <c r="L392" s="65">
        <f t="shared" si="51"/>
        <v>528</v>
      </c>
      <c r="M392" s="65">
        <f t="shared" si="52"/>
        <v>28224</v>
      </c>
      <c r="N392" s="65">
        <f t="shared" si="52"/>
        <v>24061</v>
      </c>
      <c r="O392" s="65">
        <f t="shared" si="53"/>
        <v>52285</v>
      </c>
    </row>
    <row r="393" spans="1:15" ht="15.75">
      <c r="A393" s="320" t="s">
        <v>53</v>
      </c>
      <c r="B393" s="320"/>
      <c r="C393" s="65">
        <f t="shared" si="51"/>
        <v>15129</v>
      </c>
      <c r="D393" s="65">
        <f t="shared" si="51"/>
        <v>12606</v>
      </c>
      <c r="E393" s="65">
        <f t="shared" si="51"/>
        <v>8512</v>
      </c>
      <c r="F393" s="65">
        <f t="shared" si="51"/>
        <v>7908</v>
      </c>
      <c r="G393" s="65">
        <f t="shared" si="51"/>
        <v>3523</v>
      </c>
      <c r="H393" s="65">
        <f t="shared" si="51"/>
        <v>3124</v>
      </c>
      <c r="I393" s="65">
        <f t="shared" si="51"/>
        <v>2001</v>
      </c>
      <c r="J393" s="65">
        <f t="shared" si="51"/>
        <v>1481</v>
      </c>
      <c r="K393" s="65">
        <f t="shared" si="51"/>
        <v>1739</v>
      </c>
      <c r="L393" s="65">
        <f t="shared" si="51"/>
        <v>929</v>
      </c>
      <c r="M393" s="65">
        <f t="shared" si="52"/>
        <v>30904</v>
      </c>
      <c r="N393" s="65">
        <f t="shared" si="52"/>
        <v>26048</v>
      </c>
      <c r="O393" s="65">
        <f t="shared" si="53"/>
        <v>56952</v>
      </c>
    </row>
    <row r="394" spans="1:15" ht="15.75">
      <c r="A394" s="320" t="s">
        <v>54</v>
      </c>
      <c r="B394" s="320"/>
      <c r="C394" s="65">
        <f t="shared" si="51"/>
        <v>8946</v>
      </c>
      <c r="D394" s="65">
        <f t="shared" si="51"/>
        <v>7428</v>
      </c>
      <c r="E394" s="65">
        <f t="shared" si="51"/>
        <v>5107</v>
      </c>
      <c r="F394" s="65">
        <f t="shared" si="51"/>
        <v>5012</v>
      </c>
      <c r="G394" s="65">
        <f t="shared" si="51"/>
        <v>2468</v>
      </c>
      <c r="H394" s="65">
        <f t="shared" si="51"/>
        <v>1898</v>
      </c>
      <c r="I394" s="65">
        <f t="shared" si="51"/>
        <v>1262</v>
      </c>
      <c r="J394" s="65">
        <f t="shared" si="51"/>
        <v>884</v>
      </c>
      <c r="K394" s="65">
        <f t="shared" si="51"/>
        <v>777</v>
      </c>
      <c r="L394" s="65">
        <f t="shared" si="51"/>
        <v>482</v>
      </c>
      <c r="M394" s="65">
        <f t="shared" si="52"/>
        <v>18560</v>
      </c>
      <c r="N394" s="65">
        <f t="shared" si="52"/>
        <v>15704</v>
      </c>
      <c r="O394" s="65">
        <f t="shared" si="53"/>
        <v>34264</v>
      </c>
    </row>
    <row r="395" spans="1:15" ht="15.75">
      <c r="A395" s="320" t="s">
        <v>55</v>
      </c>
      <c r="B395" s="320"/>
      <c r="C395" s="65">
        <f t="shared" si="51"/>
        <v>12027</v>
      </c>
      <c r="D395" s="65">
        <f t="shared" si="51"/>
        <v>9372</v>
      </c>
      <c r="E395" s="65">
        <f t="shared" si="51"/>
        <v>5172</v>
      </c>
      <c r="F395" s="65">
        <f t="shared" si="51"/>
        <v>5480</v>
      </c>
      <c r="G395" s="65">
        <f t="shared" si="51"/>
        <v>2519</v>
      </c>
      <c r="H395" s="65">
        <f t="shared" si="51"/>
        <v>2171</v>
      </c>
      <c r="I395" s="65">
        <f t="shared" si="51"/>
        <v>1296</v>
      </c>
      <c r="J395" s="65">
        <f t="shared" si="51"/>
        <v>908</v>
      </c>
      <c r="K395" s="65">
        <f t="shared" si="51"/>
        <v>773</v>
      </c>
      <c r="L395" s="65">
        <f t="shared" si="51"/>
        <v>441</v>
      </c>
      <c r="M395" s="65">
        <f t="shared" si="52"/>
        <v>21787</v>
      </c>
      <c r="N395" s="65">
        <f t="shared" si="52"/>
        <v>18372</v>
      </c>
      <c r="O395" s="65">
        <f t="shared" si="53"/>
        <v>40159</v>
      </c>
    </row>
    <row r="396" spans="1:15" ht="15.75">
      <c r="A396" s="320" t="s">
        <v>81</v>
      </c>
      <c r="B396" s="320"/>
      <c r="C396" s="65">
        <f t="shared" si="51"/>
        <v>11560</v>
      </c>
      <c r="D396" s="65">
        <f t="shared" si="51"/>
        <v>8383</v>
      </c>
      <c r="E396" s="65">
        <f t="shared" si="51"/>
        <v>4659</v>
      </c>
      <c r="F396" s="65">
        <f t="shared" si="51"/>
        <v>4526</v>
      </c>
      <c r="G396" s="65">
        <f t="shared" si="51"/>
        <v>2090</v>
      </c>
      <c r="H396" s="65">
        <f t="shared" si="51"/>
        <v>1731</v>
      </c>
      <c r="I396" s="65">
        <f t="shared" si="51"/>
        <v>1005</v>
      </c>
      <c r="J396" s="65">
        <f t="shared" si="51"/>
        <v>738</v>
      </c>
      <c r="K396" s="65">
        <f t="shared" si="51"/>
        <v>640</v>
      </c>
      <c r="L396" s="65">
        <f t="shared" si="51"/>
        <v>317</v>
      </c>
      <c r="M396" s="65">
        <f t="shared" si="52"/>
        <v>19954</v>
      </c>
      <c r="N396" s="65">
        <f t="shared" si="52"/>
        <v>15695</v>
      </c>
      <c r="O396" s="65">
        <f t="shared" si="53"/>
        <v>35649</v>
      </c>
    </row>
    <row r="397" spans="1:15" ht="15.75">
      <c r="A397" s="320" t="s">
        <v>57</v>
      </c>
      <c r="B397" s="320"/>
      <c r="C397" s="65">
        <f t="shared" si="51"/>
        <v>5583</v>
      </c>
      <c r="D397" s="65">
        <f t="shared" si="51"/>
        <v>4456</v>
      </c>
      <c r="E397" s="65">
        <f t="shared" si="51"/>
        <v>3410</v>
      </c>
      <c r="F397" s="65">
        <f t="shared" si="51"/>
        <v>3035</v>
      </c>
      <c r="G397" s="65">
        <f t="shared" si="51"/>
        <v>1814</v>
      </c>
      <c r="H397" s="65">
        <f t="shared" si="51"/>
        <v>1277</v>
      </c>
      <c r="I397" s="65">
        <f t="shared" si="51"/>
        <v>956</v>
      </c>
      <c r="J397" s="65">
        <f t="shared" si="51"/>
        <v>524</v>
      </c>
      <c r="K397" s="65">
        <f t="shared" si="51"/>
        <v>732</v>
      </c>
      <c r="L397" s="65">
        <f t="shared" si="51"/>
        <v>310</v>
      </c>
      <c r="M397" s="65">
        <f t="shared" si="52"/>
        <v>12495</v>
      </c>
      <c r="N397" s="65">
        <f t="shared" si="52"/>
        <v>9602</v>
      </c>
      <c r="O397" s="65">
        <f t="shared" si="53"/>
        <v>22097</v>
      </c>
    </row>
    <row r="398" spans="1:15" ht="15.75">
      <c r="A398" s="320" t="s">
        <v>58</v>
      </c>
      <c r="B398" s="320"/>
      <c r="C398" s="65">
        <f t="shared" si="51"/>
        <v>9855</v>
      </c>
      <c r="D398" s="65">
        <f t="shared" si="51"/>
        <v>6984</v>
      </c>
      <c r="E398" s="65">
        <f t="shared" si="51"/>
        <v>5367</v>
      </c>
      <c r="F398" s="65">
        <f t="shared" si="51"/>
        <v>5198</v>
      </c>
      <c r="G398" s="65">
        <f t="shared" si="51"/>
        <v>2536</v>
      </c>
      <c r="H398" s="65">
        <f t="shared" si="51"/>
        <v>1786</v>
      </c>
      <c r="I398" s="65">
        <f t="shared" si="51"/>
        <v>1181</v>
      </c>
      <c r="J398" s="65">
        <f t="shared" si="51"/>
        <v>734</v>
      </c>
      <c r="K398" s="65">
        <f t="shared" si="51"/>
        <v>765</v>
      </c>
      <c r="L398" s="65">
        <f t="shared" si="51"/>
        <v>240</v>
      </c>
      <c r="M398" s="65">
        <f t="shared" si="52"/>
        <v>19704</v>
      </c>
      <c r="N398" s="65">
        <f t="shared" si="52"/>
        <v>14942</v>
      </c>
      <c r="O398" s="65">
        <f t="shared" si="53"/>
        <v>34646</v>
      </c>
    </row>
    <row r="399" spans="1:15" ht="15.75">
      <c r="A399" s="320" t="s">
        <v>59</v>
      </c>
      <c r="B399" s="320"/>
      <c r="C399" s="65">
        <f t="shared" si="51"/>
        <v>13352</v>
      </c>
      <c r="D399" s="65">
        <f t="shared" si="51"/>
        <v>9602</v>
      </c>
      <c r="E399" s="65">
        <f t="shared" si="51"/>
        <v>8942</v>
      </c>
      <c r="F399" s="65">
        <f t="shared" si="51"/>
        <v>8870</v>
      </c>
      <c r="G399" s="65">
        <f t="shared" si="51"/>
        <v>4422</v>
      </c>
      <c r="H399" s="65">
        <f t="shared" si="51"/>
        <v>3751</v>
      </c>
      <c r="I399" s="65">
        <f t="shared" si="51"/>
        <v>2456</v>
      </c>
      <c r="J399" s="65">
        <f t="shared" si="51"/>
        <v>1762</v>
      </c>
      <c r="K399" s="65">
        <f t="shared" si="51"/>
        <v>1624</v>
      </c>
      <c r="L399" s="65">
        <f t="shared" si="51"/>
        <v>736</v>
      </c>
      <c r="M399" s="65">
        <f t="shared" si="52"/>
        <v>30796</v>
      </c>
      <c r="N399" s="65">
        <f t="shared" si="52"/>
        <v>24721</v>
      </c>
      <c r="O399" s="65">
        <f t="shared" si="53"/>
        <v>55517</v>
      </c>
    </row>
    <row r="400" spans="1:15" ht="15.75">
      <c r="A400" s="320" t="s">
        <v>60</v>
      </c>
      <c r="B400" s="320"/>
      <c r="C400" s="65">
        <f t="shared" si="51"/>
        <v>7200</v>
      </c>
      <c r="D400" s="65">
        <f t="shared" si="51"/>
        <v>5957</v>
      </c>
      <c r="E400" s="65">
        <f t="shared" si="51"/>
        <v>4177</v>
      </c>
      <c r="F400" s="65">
        <f t="shared" si="51"/>
        <v>3789</v>
      </c>
      <c r="G400" s="65">
        <f t="shared" si="51"/>
        <v>2389</v>
      </c>
      <c r="H400" s="65">
        <f t="shared" si="51"/>
        <v>1979</v>
      </c>
      <c r="I400" s="65">
        <f t="shared" si="51"/>
        <v>1146</v>
      </c>
      <c r="J400" s="65">
        <f t="shared" si="51"/>
        <v>1115</v>
      </c>
      <c r="K400" s="65">
        <f t="shared" si="51"/>
        <v>689</v>
      </c>
      <c r="L400" s="65">
        <f t="shared" si="51"/>
        <v>890</v>
      </c>
      <c r="M400" s="65">
        <f t="shared" si="52"/>
        <v>15601</v>
      </c>
      <c r="N400" s="65">
        <f t="shared" si="52"/>
        <v>13730</v>
      </c>
      <c r="O400" s="65">
        <f t="shared" si="53"/>
        <v>29331</v>
      </c>
    </row>
    <row r="401" spans="1:15" ht="15.75">
      <c r="A401" s="320" t="s">
        <v>61</v>
      </c>
      <c r="B401" s="320"/>
      <c r="C401" s="65">
        <f t="shared" si="51"/>
        <v>23334</v>
      </c>
      <c r="D401" s="65">
        <f t="shared" si="51"/>
        <v>18815</v>
      </c>
      <c r="E401" s="65">
        <f t="shared" si="51"/>
        <v>12056</v>
      </c>
      <c r="F401" s="65">
        <f t="shared" si="51"/>
        <v>11755</v>
      </c>
      <c r="G401" s="65">
        <f t="shared" si="51"/>
        <v>4941</v>
      </c>
      <c r="H401" s="65">
        <f t="shared" si="51"/>
        <v>4122</v>
      </c>
      <c r="I401" s="65">
        <f t="shared" si="51"/>
        <v>2422</v>
      </c>
      <c r="J401" s="65">
        <f t="shared" si="51"/>
        <v>1643</v>
      </c>
      <c r="K401" s="65">
        <f t="shared" si="51"/>
        <v>1325</v>
      </c>
      <c r="L401" s="65">
        <f t="shared" si="51"/>
        <v>696</v>
      </c>
      <c r="M401" s="65">
        <f t="shared" si="52"/>
        <v>44078</v>
      </c>
      <c r="N401" s="65">
        <f t="shared" si="52"/>
        <v>37031</v>
      </c>
      <c r="O401" s="65">
        <f t="shared" si="53"/>
        <v>81109</v>
      </c>
    </row>
    <row r="402" spans="1:15" ht="15.75">
      <c r="A402" s="320" t="s">
        <v>25</v>
      </c>
      <c r="B402" s="320"/>
      <c r="C402" s="65">
        <f aca="true" t="shared" si="54" ref="C402:L402">SUM(C382:C401)</f>
        <v>246908</v>
      </c>
      <c r="D402" s="65">
        <f t="shared" si="54"/>
        <v>205526</v>
      </c>
      <c r="E402" s="65">
        <f t="shared" si="54"/>
        <v>118955</v>
      </c>
      <c r="F402" s="65">
        <f t="shared" si="54"/>
        <v>111110</v>
      </c>
      <c r="G402" s="65">
        <f t="shared" si="54"/>
        <v>51319</v>
      </c>
      <c r="H402" s="65">
        <f t="shared" si="54"/>
        <v>41544</v>
      </c>
      <c r="I402" s="65">
        <f t="shared" si="54"/>
        <v>25762</v>
      </c>
      <c r="J402" s="65">
        <f t="shared" si="54"/>
        <v>17990</v>
      </c>
      <c r="K402" s="65">
        <f t="shared" si="54"/>
        <v>15931</v>
      </c>
      <c r="L402" s="65">
        <f t="shared" si="54"/>
        <v>8325</v>
      </c>
      <c r="M402" s="65">
        <f>SUM(K402,I402,G402,E402,C402)</f>
        <v>458875</v>
      </c>
      <c r="N402" s="65">
        <f>SUM(L402,J402,H402,F402,D402)</f>
        <v>384495</v>
      </c>
      <c r="O402" s="65">
        <f>SUM(M402:N402)</f>
        <v>843370</v>
      </c>
    </row>
    <row r="403" spans="1:15" ht="15.75">
      <c r="A403" s="66"/>
      <c r="B403" s="66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</row>
    <row r="406" spans="1:15" ht="30.75">
      <c r="A406" s="305" t="s">
        <v>156</v>
      </c>
      <c r="B406" s="305"/>
      <c r="C406" s="305"/>
      <c r="D406" s="305"/>
      <c r="E406" s="305"/>
      <c r="F406" s="305"/>
      <c r="G406" s="305"/>
      <c r="H406" s="305"/>
      <c r="I406" s="305"/>
      <c r="J406" s="305"/>
      <c r="K406" s="305"/>
      <c r="L406" s="305"/>
      <c r="M406" s="305"/>
      <c r="N406" s="305"/>
      <c r="O406" s="305"/>
    </row>
    <row r="407" spans="1:15" ht="12.75">
      <c r="A407" s="282" t="s">
        <v>19</v>
      </c>
      <c r="B407" s="282"/>
      <c r="C407" s="282"/>
      <c r="D407" s="282"/>
      <c r="E407" s="282"/>
      <c r="F407" s="282"/>
      <c r="G407" s="282"/>
      <c r="H407" s="282"/>
      <c r="I407" s="282"/>
      <c r="J407" s="282"/>
      <c r="K407" s="282"/>
      <c r="L407" s="282"/>
      <c r="M407" s="282"/>
      <c r="N407" s="282"/>
      <c r="O407" s="282"/>
    </row>
    <row r="408" spans="1:15" ht="12.75">
      <c r="A408" s="282"/>
      <c r="B408" s="282"/>
      <c r="C408" s="282"/>
      <c r="D408" s="282"/>
      <c r="E408" s="282"/>
      <c r="F408" s="282"/>
      <c r="G408" s="282"/>
      <c r="H408" s="282"/>
      <c r="I408" s="282"/>
      <c r="J408" s="282"/>
      <c r="K408" s="282"/>
      <c r="L408" s="282"/>
      <c r="M408" s="282"/>
      <c r="N408" s="282"/>
      <c r="O408" s="282"/>
    </row>
    <row r="409" spans="1:15" ht="15.75">
      <c r="A409" s="277" t="s">
        <v>29</v>
      </c>
      <c r="B409" s="277"/>
      <c r="C409" s="280" t="s">
        <v>63</v>
      </c>
      <c r="D409" s="277"/>
      <c r="E409" s="280" t="s">
        <v>69</v>
      </c>
      <c r="F409" s="277"/>
      <c r="G409" s="280" t="s">
        <v>68</v>
      </c>
      <c r="H409" s="277"/>
      <c r="I409" s="280" t="s">
        <v>72</v>
      </c>
      <c r="J409" s="277"/>
      <c r="K409" s="280" t="s">
        <v>73</v>
      </c>
      <c r="L409" s="280"/>
      <c r="M409" s="280" t="s">
        <v>25</v>
      </c>
      <c r="N409" s="280"/>
      <c r="O409" s="280"/>
    </row>
    <row r="410" spans="1:15" ht="15.75">
      <c r="A410" s="277"/>
      <c r="B410" s="277"/>
      <c r="C410" s="18" t="s">
        <v>128</v>
      </c>
      <c r="D410" s="18" t="s">
        <v>27</v>
      </c>
      <c r="E410" s="18" t="s">
        <v>128</v>
      </c>
      <c r="F410" s="18" t="s">
        <v>27</v>
      </c>
      <c r="G410" s="18" t="s">
        <v>128</v>
      </c>
      <c r="H410" s="18" t="s">
        <v>27</v>
      </c>
      <c r="I410" s="18" t="s">
        <v>128</v>
      </c>
      <c r="J410" s="18" t="s">
        <v>27</v>
      </c>
      <c r="K410" s="18" t="s">
        <v>128</v>
      </c>
      <c r="L410" s="18" t="s">
        <v>27</v>
      </c>
      <c r="M410" s="18" t="s">
        <v>128</v>
      </c>
      <c r="N410" s="18" t="s">
        <v>27</v>
      </c>
      <c r="O410" s="18" t="s">
        <v>25</v>
      </c>
    </row>
    <row r="411" spans="1:15" ht="15.75">
      <c r="A411" s="276" t="s">
        <v>41</v>
      </c>
      <c r="B411" s="276"/>
      <c r="C411" s="4">
        <v>23123</v>
      </c>
      <c r="D411" s="4">
        <v>19604</v>
      </c>
      <c r="E411" s="4">
        <v>13111</v>
      </c>
      <c r="F411" s="4">
        <v>10086</v>
      </c>
      <c r="G411" s="4">
        <v>8705</v>
      </c>
      <c r="H411" s="4">
        <v>5889</v>
      </c>
      <c r="I411" s="4">
        <v>5822</v>
      </c>
      <c r="J411" s="4">
        <v>2795</v>
      </c>
      <c r="K411" s="4">
        <v>2935</v>
      </c>
      <c r="L411" s="4">
        <v>1019</v>
      </c>
      <c r="M411" s="4">
        <f>K411+I411+G411+E411+C411</f>
        <v>53696</v>
      </c>
      <c r="N411" s="4">
        <f>L411+J411+H411+F411+D411</f>
        <v>39393</v>
      </c>
      <c r="O411" s="4">
        <f>SUM(M411:N411)</f>
        <v>93089</v>
      </c>
    </row>
    <row r="412" spans="1:15" ht="15.75">
      <c r="A412" s="276" t="s">
        <v>42</v>
      </c>
      <c r="B412" s="276"/>
      <c r="C412" s="4">
        <v>15067</v>
      </c>
      <c r="D412" s="4">
        <v>7564</v>
      </c>
      <c r="E412" s="4">
        <v>5507</v>
      </c>
      <c r="F412" s="4">
        <v>6989</v>
      </c>
      <c r="G412" s="4">
        <v>2979</v>
      </c>
      <c r="H412" s="4">
        <v>1959</v>
      </c>
      <c r="I412" s="4">
        <v>1521</v>
      </c>
      <c r="J412" s="4">
        <v>1203</v>
      </c>
      <c r="K412" s="4">
        <v>629</v>
      </c>
      <c r="L412" s="4">
        <v>781</v>
      </c>
      <c r="M412" s="4">
        <f aca="true" t="shared" si="55" ref="M412:N430">K412+I412+G412+E412+C412</f>
        <v>25703</v>
      </c>
      <c r="N412" s="4">
        <f t="shared" si="55"/>
        <v>18496</v>
      </c>
      <c r="O412" s="4">
        <f aca="true" t="shared" si="56" ref="O412:O430">SUM(M412:N412)</f>
        <v>44199</v>
      </c>
    </row>
    <row r="413" spans="1:15" ht="15.75">
      <c r="A413" s="276" t="s">
        <v>43</v>
      </c>
      <c r="B413" s="276"/>
      <c r="C413" s="4">
        <v>9367</v>
      </c>
      <c r="D413" s="4">
        <v>7746</v>
      </c>
      <c r="E413" s="4">
        <v>5897</v>
      </c>
      <c r="F413" s="4">
        <v>4692</v>
      </c>
      <c r="G413" s="4">
        <v>2569</v>
      </c>
      <c r="H413" s="4">
        <v>1869</v>
      </c>
      <c r="I413" s="4">
        <v>1343</v>
      </c>
      <c r="J413" s="4">
        <v>852</v>
      </c>
      <c r="K413" s="4">
        <v>695</v>
      </c>
      <c r="L413" s="4">
        <v>286</v>
      </c>
      <c r="M413" s="4">
        <f t="shared" si="55"/>
        <v>19871</v>
      </c>
      <c r="N413" s="4">
        <f t="shared" si="55"/>
        <v>15445</v>
      </c>
      <c r="O413" s="4">
        <f t="shared" si="56"/>
        <v>35316</v>
      </c>
    </row>
    <row r="414" spans="1:15" ht="15.75">
      <c r="A414" s="276" t="s">
        <v>44</v>
      </c>
      <c r="B414" s="276"/>
      <c r="C414" s="4">
        <v>14877</v>
      </c>
      <c r="D414" s="4">
        <v>13202</v>
      </c>
      <c r="E414" s="4">
        <v>5557</v>
      </c>
      <c r="F414" s="4">
        <v>4334</v>
      </c>
      <c r="G414" s="4">
        <v>3051</v>
      </c>
      <c r="H414" s="4">
        <v>2131</v>
      </c>
      <c r="I414" s="4">
        <v>1718</v>
      </c>
      <c r="J414" s="4">
        <v>907</v>
      </c>
      <c r="K414" s="4">
        <v>1074</v>
      </c>
      <c r="L414" s="4">
        <v>341</v>
      </c>
      <c r="M414" s="4">
        <f t="shared" si="55"/>
        <v>26277</v>
      </c>
      <c r="N414" s="4">
        <f t="shared" si="55"/>
        <v>20915</v>
      </c>
      <c r="O414" s="4">
        <f t="shared" si="56"/>
        <v>47192</v>
      </c>
    </row>
    <row r="415" spans="1:15" ht="15.75">
      <c r="A415" s="276" t="s">
        <v>45</v>
      </c>
      <c r="B415" s="3" t="s">
        <v>77</v>
      </c>
      <c r="C415" s="4">
        <v>9273</v>
      </c>
      <c r="D415" s="4">
        <v>8710</v>
      </c>
      <c r="E415" s="4">
        <v>5309</v>
      </c>
      <c r="F415" s="4">
        <v>4893</v>
      </c>
      <c r="G415" s="4">
        <v>1938</v>
      </c>
      <c r="H415" s="4">
        <v>1442</v>
      </c>
      <c r="I415" s="4">
        <v>1020</v>
      </c>
      <c r="J415" s="4">
        <v>628</v>
      </c>
      <c r="K415" s="4">
        <v>584</v>
      </c>
      <c r="L415" s="4">
        <v>242</v>
      </c>
      <c r="M415" s="4">
        <f t="shared" si="55"/>
        <v>18124</v>
      </c>
      <c r="N415" s="4">
        <f t="shared" si="55"/>
        <v>15915</v>
      </c>
      <c r="O415" s="4">
        <f t="shared" si="56"/>
        <v>34039</v>
      </c>
    </row>
    <row r="416" spans="1:15" ht="15.75">
      <c r="A416" s="276"/>
      <c r="B416" s="3" t="s">
        <v>47</v>
      </c>
      <c r="C416" s="4">
        <v>21285</v>
      </c>
      <c r="D416" s="4">
        <v>18685</v>
      </c>
      <c r="E416" s="4">
        <v>6910</v>
      </c>
      <c r="F416" s="4">
        <v>5348</v>
      </c>
      <c r="G416" s="4">
        <v>3322</v>
      </c>
      <c r="H416" s="4">
        <v>2463</v>
      </c>
      <c r="I416" s="4">
        <v>2015</v>
      </c>
      <c r="J416" s="4">
        <v>1072</v>
      </c>
      <c r="K416" s="4">
        <v>986</v>
      </c>
      <c r="L416" s="4">
        <v>382</v>
      </c>
      <c r="M416" s="4">
        <f t="shared" si="55"/>
        <v>34518</v>
      </c>
      <c r="N416" s="4">
        <f t="shared" si="55"/>
        <v>27950</v>
      </c>
      <c r="O416" s="4">
        <f t="shared" si="56"/>
        <v>62468</v>
      </c>
    </row>
    <row r="417" spans="1:15" ht="15.75">
      <c r="A417" s="276"/>
      <c r="B417" s="3" t="s">
        <v>48</v>
      </c>
      <c r="C417" s="4">
        <v>8861</v>
      </c>
      <c r="D417" s="4">
        <v>6532</v>
      </c>
      <c r="E417" s="4">
        <v>4887</v>
      </c>
      <c r="F417" s="4">
        <v>5112</v>
      </c>
      <c r="G417" s="4">
        <v>2341</v>
      </c>
      <c r="H417" s="4">
        <v>2062</v>
      </c>
      <c r="I417" s="4">
        <v>1367</v>
      </c>
      <c r="J417" s="4">
        <v>871</v>
      </c>
      <c r="K417" s="4">
        <v>714</v>
      </c>
      <c r="L417" s="4">
        <v>328</v>
      </c>
      <c r="M417" s="4">
        <f t="shared" si="55"/>
        <v>18170</v>
      </c>
      <c r="N417" s="4">
        <f t="shared" si="55"/>
        <v>14905</v>
      </c>
      <c r="O417" s="4">
        <f t="shared" si="56"/>
        <v>33075</v>
      </c>
    </row>
    <row r="418" spans="1:15" ht="15.75">
      <c r="A418" s="276"/>
      <c r="B418" s="3" t="s">
        <v>78</v>
      </c>
      <c r="C418" s="4">
        <v>5585</v>
      </c>
      <c r="D418" s="4">
        <v>4971</v>
      </c>
      <c r="E418" s="4">
        <v>3247</v>
      </c>
      <c r="F418" s="4">
        <v>2663</v>
      </c>
      <c r="G418" s="4">
        <v>1217</v>
      </c>
      <c r="H418" s="4">
        <v>972</v>
      </c>
      <c r="I418" s="4">
        <v>711</v>
      </c>
      <c r="J418" s="4">
        <v>376</v>
      </c>
      <c r="K418" s="4">
        <v>378</v>
      </c>
      <c r="L418" s="4">
        <v>191</v>
      </c>
      <c r="M418" s="4">
        <f t="shared" si="55"/>
        <v>11138</v>
      </c>
      <c r="N418" s="4">
        <f t="shared" si="55"/>
        <v>9173</v>
      </c>
      <c r="O418" s="4">
        <f t="shared" si="56"/>
        <v>20311</v>
      </c>
    </row>
    <row r="419" spans="1:15" ht="15.75">
      <c r="A419" s="276"/>
      <c r="B419" s="3" t="s">
        <v>50</v>
      </c>
      <c r="C419" s="4">
        <v>11101</v>
      </c>
      <c r="D419" s="4">
        <v>8952</v>
      </c>
      <c r="E419" s="4">
        <v>6708</v>
      </c>
      <c r="F419" s="4">
        <v>6733</v>
      </c>
      <c r="G419" s="4">
        <v>2546</v>
      </c>
      <c r="H419" s="4">
        <v>2074</v>
      </c>
      <c r="I419" s="4">
        <v>1362</v>
      </c>
      <c r="J419" s="4">
        <v>901</v>
      </c>
      <c r="K419" s="4">
        <v>811</v>
      </c>
      <c r="L419" s="4">
        <v>403</v>
      </c>
      <c r="M419" s="4">
        <f t="shared" si="55"/>
        <v>22528</v>
      </c>
      <c r="N419" s="4">
        <f t="shared" si="55"/>
        <v>19063</v>
      </c>
      <c r="O419" s="4">
        <f t="shared" si="56"/>
        <v>41591</v>
      </c>
    </row>
    <row r="420" spans="1:15" ht="15.75">
      <c r="A420" s="276"/>
      <c r="B420" s="3" t="s">
        <v>80</v>
      </c>
      <c r="C420" s="4">
        <v>7802</v>
      </c>
      <c r="D420" s="4">
        <v>7065</v>
      </c>
      <c r="E420" s="4">
        <v>4710</v>
      </c>
      <c r="F420" s="4">
        <v>4067</v>
      </c>
      <c r="G420" s="4">
        <v>1770</v>
      </c>
      <c r="H420" s="4">
        <v>1429</v>
      </c>
      <c r="I420" s="4">
        <v>1081</v>
      </c>
      <c r="J420" s="4">
        <v>601</v>
      </c>
      <c r="K420" s="4">
        <v>653</v>
      </c>
      <c r="L420" s="4">
        <v>204</v>
      </c>
      <c r="M420" s="4">
        <f t="shared" si="55"/>
        <v>16016</v>
      </c>
      <c r="N420" s="4">
        <f t="shared" si="55"/>
        <v>13366</v>
      </c>
      <c r="O420" s="4">
        <f t="shared" si="56"/>
        <v>29382</v>
      </c>
    </row>
    <row r="421" spans="1:15" ht="15.75">
      <c r="A421" s="276" t="s">
        <v>52</v>
      </c>
      <c r="B421" s="276"/>
      <c r="C421" s="4">
        <v>15012</v>
      </c>
      <c r="D421" s="4">
        <v>11543</v>
      </c>
      <c r="E421" s="4">
        <v>7850</v>
      </c>
      <c r="F421" s="4">
        <v>7317</v>
      </c>
      <c r="G421" s="4">
        <v>3992</v>
      </c>
      <c r="H421" s="4">
        <v>3420</v>
      </c>
      <c r="I421" s="4">
        <v>2247</v>
      </c>
      <c r="J421" s="4">
        <v>1576</v>
      </c>
      <c r="K421" s="4">
        <v>1635</v>
      </c>
      <c r="L421" s="4">
        <v>845</v>
      </c>
      <c r="M421" s="4">
        <f t="shared" si="55"/>
        <v>30736</v>
      </c>
      <c r="N421" s="4">
        <f t="shared" si="55"/>
        <v>24701</v>
      </c>
      <c r="O421" s="4">
        <f t="shared" si="56"/>
        <v>55437</v>
      </c>
    </row>
    <row r="422" spans="1:15" ht="15.75">
      <c r="A422" s="276" t="s">
        <v>53</v>
      </c>
      <c r="B422" s="276"/>
      <c r="C422" s="4">
        <v>14176</v>
      </c>
      <c r="D422" s="4">
        <v>11417</v>
      </c>
      <c r="E422" s="4">
        <v>9814</v>
      </c>
      <c r="F422" s="4">
        <v>8458</v>
      </c>
      <c r="G422" s="4">
        <v>4850</v>
      </c>
      <c r="H422" s="4">
        <v>3708</v>
      </c>
      <c r="I422" s="4">
        <v>3066</v>
      </c>
      <c r="J422" s="4">
        <v>2029</v>
      </c>
      <c r="K422" s="4">
        <v>2793</v>
      </c>
      <c r="L422" s="4">
        <v>1224</v>
      </c>
      <c r="M422" s="4">
        <f t="shared" si="55"/>
        <v>34699</v>
      </c>
      <c r="N422" s="4">
        <f t="shared" si="55"/>
        <v>26836</v>
      </c>
      <c r="O422" s="4">
        <f t="shared" si="56"/>
        <v>61535</v>
      </c>
    </row>
    <row r="423" spans="1:15" ht="15.75">
      <c r="A423" s="276" t="s">
        <v>54</v>
      </c>
      <c r="B423" s="276"/>
      <c r="C423" s="4">
        <v>7867</v>
      </c>
      <c r="D423" s="4">
        <v>6442</v>
      </c>
      <c r="E423" s="4">
        <v>5870</v>
      </c>
      <c r="F423" s="4">
        <v>5546</v>
      </c>
      <c r="G423" s="4">
        <v>3251</v>
      </c>
      <c r="H423" s="4">
        <v>2686</v>
      </c>
      <c r="I423" s="4">
        <v>2024</v>
      </c>
      <c r="J423" s="4">
        <v>1435</v>
      </c>
      <c r="K423" s="4">
        <v>1519</v>
      </c>
      <c r="L423" s="4">
        <v>853</v>
      </c>
      <c r="M423" s="4">
        <f t="shared" si="55"/>
        <v>20531</v>
      </c>
      <c r="N423" s="4">
        <f t="shared" si="55"/>
        <v>16962</v>
      </c>
      <c r="O423" s="4">
        <f t="shared" si="56"/>
        <v>37493</v>
      </c>
    </row>
    <row r="424" spans="1:15" ht="15.75">
      <c r="A424" s="276" t="s">
        <v>55</v>
      </c>
      <c r="B424" s="276"/>
      <c r="C424" s="4">
        <v>10947</v>
      </c>
      <c r="D424" s="4">
        <v>8784</v>
      </c>
      <c r="E424" s="4">
        <v>5453</v>
      </c>
      <c r="F424" s="4">
        <v>5578</v>
      </c>
      <c r="G424" s="4">
        <v>3021</v>
      </c>
      <c r="H424" s="4">
        <v>2679</v>
      </c>
      <c r="I424" s="4">
        <v>1955</v>
      </c>
      <c r="J424" s="4">
        <v>1191</v>
      </c>
      <c r="K424" s="4">
        <v>1285</v>
      </c>
      <c r="L424" s="4">
        <v>536</v>
      </c>
      <c r="M424" s="4">
        <f t="shared" si="55"/>
        <v>22661</v>
      </c>
      <c r="N424" s="4">
        <f t="shared" si="55"/>
        <v>18768</v>
      </c>
      <c r="O424" s="4">
        <f t="shared" si="56"/>
        <v>41429</v>
      </c>
    </row>
    <row r="425" spans="1:15" ht="15.75">
      <c r="A425" s="276" t="s">
        <v>81</v>
      </c>
      <c r="B425" s="276"/>
      <c r="C425" s="4">
        <v>11066</v>
      </c>
      <c r="D425" s="4">
        <v>7636</v>
      </c>
      <c r="E425" s="4">
        <v>5376</v>
      </c>
      <c r="F425" s="4">
        <v>4479</v>
      </c>
      <c r="G425" s="4">
        <v>2683</v>
      </c>
      <c r="H425" s="4">
        <v>2266</v>
      </c>
      <c r="I425" s="4">
        <v>1446</v>
      </c>
      <c r="J425" s="4">
        <v>967</v>
      </c>
      <c r="K425" s="4">
        <v>829</v>
      </c>
      <c r="L425" s="4">
        <v>436</v>
      </c>
      <c r="M425" s="4">
        <f t="shared" si="55"/>
        <v>21400</v>
      </c>
      <c r="N425" s="4">
        <f t="shared" si="55"/>
        <v>15784</v>
      </c>
      <c r="O425" s="4">
        <f t="shared" si="56"/>
        <v>37184</v>
      </c>
    </row>
    <row r="426" spans="1:15" ht="15.75">
      <c r="A426" s="276" t="s">
        <v>57</v>
      </c>
      <c r="B426" s="276"/>
      <c r="C426" s="4">
        <v>4664</v>
      </c>
      <c r="D426" s="4">
        <v>3576</v>
      </c>
      <c r="E426" s="4">
        <v>3625</v>
      </c>
      <c r="F426" s="4">
        <v>3060</v>
      </c>
      <c r="G426" s="4">
        <v>2467</v>
      </c>
      <c r="H426" s="4">
        <v>1715</v>
      </c>
      <c r="I426" s="4">
        <v>1511</v>
      </c>
      <c r="J426" s="4">
        <v>791</v>
      </c>
      <c r="K426" s="4">
        <v>1274</v>
      </c>
      <c r="L426" s="4">
        <v>396</v>
      </c>
      <c r="M426" s="4">
        <f t="shared" si="55"/>
        <v>13541</v>
      </c>
      <c r="N426" s="4">
        <f t="shared" si="55"/>
        <v>9538</v>
      </c>
      <c r="O426" s="4">
        <f t="shared" si="56"/>
        <v>23079</v>
      </c>
    </row>
    <row r="427" spans="1:15" ht="15.75">
      <c r="A427" s="276" t="s">
        <v>58</v>
      </c>
      <c r="B427" s="276"/>
      <c r="C427" s="4">
        <v>8756</v>
      </c>
      <c r="D427" s="4">
        <v>6391</v>
      </c>
      <c r="E427" s="4">
        <v>6606</v>
      </c>
      <c r="F427" s="4">
        <v>4999</v>
      </c>
      <c r="G427" s="4">
        <v>3748</v>
      </c>
      <c r="H427" s="4">
        <v>2465</v>
      </c>
      <c r="I427" s="4">
        <v>2081</v>
      </c>
      <c r="J427" s="4">
        <v>1062</v>
      </c>
      <c r="K427" s="4">
        <v>1468</v>
      </c>
      <c r="L427" s="4">
        <v>451</v>
      </c>
      <c r="M427" s="4">
        <f t="shared" si="55"/>
        <v>22659</v>
      </c>
      <c r="N427" s="4">
        <f t="shared" si="55"/>
        <v>15368</v>
      </c>
      <c r="O427" s="4">
        <f t="shared" si="56"/>
        <v>38027</v>
      </c>
    </row>
    <row r="428" spans="1:15" ht="15.75">
      <c r="A428" s="276" t="s">
        <v>59</v>
      </c>
      <c r="B428" s="276"/>
      <c r="C428" s="4">
        <v>12215</v>
      </c>
      <c r="D428" s="4">
        <v>8324</v>
      </c>
      <c r="E428" s="4">
        <v>9500</v>
      </c>
      <c r="F428" s="4">
        <v>8878</v>
      </c>
      <c r="G428" s="4">
        <v>5898</v>
      </c>
      <c r="H428" s="4">
        <v>4675</v>
      </c>
      <c r="I428" s="4">
        <v>3712</v>
      </c>
      <c r="J428" s="4">
        <v>2239</v>
      </c>
      <c r="K428" s="4">
        <v>2668</v>
      </c>
      <c r="L428" s="4">
        <v>1056</v>
      </c>
      <c r="M428" s="4">
        <f t="shared" si="55"/>
        <v>33993</v>
      </c>
      <c r="N428" s="4">
        <f t="shared" si="55"/>
        <v>25172</v>
      </c>
      <c r="O428" s="4">
        <f t="shared" si="56"/>
        <v>59165</v>
      </c>
    </row>
    <row r="429" spans="1:15" ht="15.75">
      <c r="A429" s="276" t="s">
        <v>60</v>
      </c>
      <c r="B429" s="276"/>
      <c r="C429" s="4">
        <v>6894</v>
      </c>
      <c r="D429" s="4">
        <v>4887</v>
      </c>
      <c r="E429" s="4">
        <v>4928</v>
      </c>
      <c r="F429" s="4">
        <v>3594</v>
      </c>
      <c r="G429" s="4">
        <v>2986</v>
      </c>
      <c r="H429" s="4">
        <v>1871</v>
      </c>
      <c r="I429" s="4">
        <v>1720</v>
      </c>
      <c r="J429" s="4">
        <v>1061</v>
      </c>
      <c r="K429" s="4">
        <v>1510</v>
      </c>
      <c r="L429" s="4">
        <v>425</v>
      </c>
      <c r="M429" s="4">
        <f t="shared" si="55"/>
        <v>18038</v>
      </c>
      <c r="N429" s="4">
        <f t="shared" si="55"/>
        <v>11838</v>
      </c>
      <c r="O429" s="4">
        <f t="shared" si="56"/>
        <v>29876</v>
      </c>
    </row>
    <row r="430" spans="1:15" ht="15.75">
      <c r="A430" s="276" t="s">
        <v>61</v>
      </c>
      <c r="B430" s="276"/>
      <c r="C430" s="4">
        <v>20548</v>
      </c>
      <c r="D430" s="4">
        <v>16848</v>
      </c>
      <c r="E430" s="4">
        <v>12914</v>
      </c>
      <c r="F430" s="4">
        <v>11651</v>
      </c>
      <c r="G430" s="4">
        <v>6110</v>
      </c>
      <c r="H430" s="4">
        <v>5132</v>
      </c>
      <c r="I430" s="4">
        <v>3680</v>
      </c>
      <c r="J430" s="4">
        <v>2148</v>
      </c>
      <c r="K430" s="4">
        <v>2523</v>
      </c>
      <c r="L430" s="4">
        <v>966</v>
      </c>
      <c r="M430" s="4">
        <f t="shared" si="55"/>
        <v>45775</v>
      </c>
      <c r="N430" s="4">
        <f t="shared" si="55"/>
        <v>36745</v>
      </c>
      <c r="O430" s="4">
        <f t="shared" si="56"/>
        <v>82520</v>
      </c>
    </row>
    <row r="431" spans="1:15" ht="15.75">
      <c r="A431" s="277" t="s">
        <v>25</v>
      </c>
      <c r="B431" s="277"/>
      <c r="C431" s="20">
        <f aca="true" t="shared" si="57" ref="C431:O431">SUM(C411:C430)</f>
        <v>238486</v>
      </c>
      <c r="D431" s="20">
        <f t="shared" si="57"/>
        <v>188879</v>
      </c>
      <c r="E431" s="20">
        <f t="shared" si="57"/>
        <v>133779</v>
      </c>
      <c r="F431" s="20">
        <f t="shared" si="57"/>
        <v>118477</v>
      </c>
      <c r="G431" s="20">
        <f t="shared" si="57"/>
        <v>69444</v>
      </c>
      <c r="H431" s="20">
        <f t="shared" si="57"/>
        <v>52907</v>
      </c>
      <c r="I431" s="20">
        <f t="shared" si="57"/>
        <v>41402</v>
      </c>
      <c r="J431" s="20">
        <f t="shared" si="57"/>
        <v>24705</v>
      </c>
      <c r="K431" s="20">
        <f t="shared" si="57"/>
        <v>26963</v>
      </c>
      <c r="L431" s="20">
        <f t="shared" si="57"/>
        <v>11365</v>
      </c>
      <c r="M431" s="20">
        <f t="shared" si="57"/>
        <v>510074</v>
      </c>
      <c r="N431" s="20">
        <f t="shared" si="57"/>
        <v>396333</v>
      </c>
      <c r="O431" s="20">
        <f t="shared" si="57"/>
        <v>906407</v>
      </c>
    </row>
    <row r="434" spans="1:17" ht="30.75">
      <c r="A434" s="282" t="s">
        <v>161</v>
      </c>
      <c r="B434" s="282"/>
      <c r="C434" s="282"/>
      <c r="D434" s="282"/>
      <c r="E434" s="282"/>
      <c r="F434" s="282"/>
      <c r="G434" s="282"/>
      <c r="H434" s="282"/>
      <c r="I434" s="282"/>
      <c r="J434" s="282"/>
      <c r="K434" s="282"/>
      <c r="L434" s="282"/>
      <c r="M434" s="282"/>
      <c r="N434" s="282"/>
      <c r="O434" s="282"/>
      <c r="P434" s="282"/>
      <c r="Q434" s="282"/>
    </row>
    <row r="435" spans="1:17" ht="30.75">
      <c r="A435" s="311" t="s">
        <v>7</v>
      </c>
      <c r="B435" s="282"/>
      <c r="C435" s="282"/>
      <c r="D435" s="282"/>
      <c r="E435" s="282"/>
      <c r="F435" s="282"/>
      <c r="G435" s="282"/>
      <c r="H435" s="282"/>
      <c r="I435" s="282"/>
      <c r="J435" s="282"/>
      <c r="K435" s="282"/>
      <c r="L435" s="282"/>
      <c r="M435" s="282"/>
      <c r="N435" s="282"/>
      <c r="O435" s="282"/>
      <c r="P435" s="282"/>
      <c r="Q435" s="282"/>
    </row>
    <row r="436" spans="2:16" ht="15.75">
      <c r="B436" s="283" t="s">
        <v>101</v>
      </c>
      <c r="C436" s="284"/>
      <c r="D436" s="283" t="s">
        <v>63</v>
      </c>
      <c r="E436" s="283"/>
      <c r="F436" s="283" t="s">
        <v>66</v>
      </c>
      <c r="G436" s="283"/>
      <c r="H436" s="283" t="s">
        <v>68</v>
      </c>
      <c r="I436" s="283"/>
      <c r="J436" s="283" t="s">
        <v>71</v>
      </c>
      <c r="K436" s="283"/>
      <c r="L436" s="283" t="s">
        <v>73</v>
      </c>
      <c r="M436" s="283"/>
      <c r="N436" s="283" t="s">
        <v>25</v>
      </c>
      <c r="O436" s="283"/>
      <c r="P436" s="283"/>
    </row>
    <row r="437" spans="2:16" ht="15.75">
      <c r="B437" s="283"/>
      <c r="C437" s="284"/>
      <c r="D437" s="25" t="s">
        <v>26</v>
      </c>
      <c r="E437" s="25" t="s">
        <v>27</v>
      </c>
      <c r="F437" s="25" t="s">
        <v>26</v>
      </c>
      <c r="G437" s="25" t="s">
        <v>27</v>
      </c>
      <c r="H437" s="25" t="s">
        <v>26</v>
      </c>
      <c r="I437" s="25" t="s">
        <v>27</v>
      </c>
      <c r="J437" s="25" t="s">
        <v>26</v>
      </c>
      <c r="K437" s="25" t="s">
        <v>27</v>
      </c>
      <c r="L437" s="25" t="s">
        <v>26</v>
      </c>
      <c r="M437" s="25" t="s">
        <v>27</v>
      </c>
      <c r="N437" s="25" t="s">
        <v>26</v>
      </c>
      <c r="O437" s="25" t="s">
        <v>27</v>
      </c>
      <c r="P437" s="25" t="s">
        <v>25</v>
      </c>
    </row>
    <row r="438" spans="2:16" ht="15.75">
      <c r="B438" s="295" t="s">
        <v>41</v>
      </c>
      <c r="C438" s="296"/>
      <c r="D438" s="37">
        <v>296</v>
      </c>
      <c r="E438" s="37">
        <v>136</v>
      </c>
      <c r="F438" s="37">
        <v>89</v>
      </c>
      <c r="G438" s="37">
        <v>28</v>
      </c>
      <c r="H438" s="37">
        <v>15</v>
      </c>
      <c r="I438" s="37">
        <v>2</v>
      </c>
      <c r="J438" s="37">
        <v>20</v>
      </c>
      <c r="K438" s="37">
        <v>6</v>
      </c>
      <c r="L438" s="37">
        <v>6</v>
      </c>
      <c r="M438" s="37">
        <v>0</v>
      </c>
      <c r="N438" s="37">
        <f aca="true" t="shared" si="58" ref="N438:O457">L438+J438+H438+F438+D438</f>
        <v>426</v>
      </c>
      <c r="O438" s="37">
        <f t="shared" si="58"/>
        <v>172</v>
      </c>
      <c r="P438" s="37">
        <f aca="true" t="shared" si="59" ref="P438:P458">SUM(N438:O438)</f>
        <v>598</v>
      </c>
    </row>
    <row r="439" spans="2:16" ht="15.75">
      <c r="B439" s="295" t="s">
        <v>42</v>
      </c>
      <c r="C439" s="296"/>
      <c r="D439" s="37">
        <v>37</v>
      </c>
      <c r="E439" s="37">
        <v>9</v>
      </c>
      <c r="F439" s="37">
        <v>2</v>
      </c>
      <c r="G439" s="37">
        <v>0</v>
      </c>
      <c r="H439" s="37">
        <v>1</v>
      </c>
      <c r="I439" s="37">
        <v>1</v>
      </c>
      <c r="J439" s="37">
        <v>0</v>
      </c>
      <c r="K439" s="37">
        <v>0</v>
      </c>
      <c r="L439" s="37">
        <v>0</v>
      </c>
      <c r="M439" s="37">
        <v>0</v>
      </c>
      <c r="N439" s="37">
        <f t="shared" si="58"/>
        <v>40</v>
      </c>
      <c r="O439" s="37">
        <f t="shared" si="58"/>
        <v>10</v>
      </c>
      <c r="P439" s="37">
        <f t="shared" si="59"/>
        <v>50</v>
      </c>
    </row>
    <row r="440" spans="2:16" ht="15.75">
      <c r="B440" s="295" t="s">
        <v>43</v>
      </c>
      <c r="C440" s="296"/>
      <c r="D440" s="37">
        <v>54</v>
      </c>
      <c r="E440" s="37">
        <v>41</v>
      </c>
      <c r="F440" s="37">
        <v>11</v>
      </c>
      <c r="G440" s="37">
        <v>3</v>
      </c>
      <c r="H440" s="37">
        <v>2</v>
      </c>
      <c r="I440" s="37">
        <v>1</v>
      </c>
      <c r="J440" s="37">
        <v>0</v>
      </c>
      <c r="K440" s="37">
        <v>0</v>
      </c>
      <c r="L440" s="37">
        <v>0</v>
      </c>
      <c r="M440" s="37">
        <v>0</v>
      </c>
      <c r="N440" s="37">
        <f t="shared" si="58"/>
        <v>67</v>
      </c>
      <c r="O440" s="37">
        <f t="shared" si="58"/>
        <v>45</v>
      </c>
      <c r="P440" s="37">
        <f t="shared" si="59"/>
        <v>112</v>
      </c>
    </row>
    <row r="441" spans="2:16" ht="15.75">
      <c r="B441" s="295" t="s">
        <v>44</v>
      </c>
      <c r="C441" s="296"/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f t="shared" si="58"/>
        <v>0</v>
      </c>
      <c r="O441" s="37">
        <f t="shared" si="58"/>
        <v>0</v>
      </c>
      <c r="P441" s="37">
        <f t="shared" si="59"/>
        <v>0</v>
      </c>
    </row>
    <row r="442" spans="2:16" ht="15.75">
      <c r="B442" s="295" t="s">
        <v>45</v>
      </c>
      <c r="C442" s="16" t="s">
        <v>82</v>
      </c>
      <c r="D442" s="37">
        <v>131</v>
      </c>
      <c r="E442" s="37">
        <v>67</v>
      </c>
      <c r="F442" s="37">
        <v>56</v>
      </c>
      <c r="G442" s="37">
        <v>15</v>
      </c>
      <c r="H442" s="37">
        <v>23</v>
      </c>
      <c r="I442" s="37">
        <v>5</v>
      </c>
      <c r="J442" s="37">
        <v>12</v>
      </c>
      <c r="K442" s="37">
        <v>2</v>
      </c>
      <c r="L442" s="37">
        <v>6</v>
      </c>
      <c r="M442" s="37">
        <v>0</v>
      </c>
      <c r="N442" s="37">
        <f t="shared" si="58"/>
        <v>228</v>
      </c>
      <c r="O442" s="37">
        <f t="shared" si="58"/>
        <v>89</v>
      </c>
      <c r="P442" s="37">
        <f t="shared" si="59"/>
        <v>317</v>
      </c>
    </row>
    <row r="443" spans="2:16" ht="15.75">
      <c r="B443" s="295"/>
      <c r="C443" s="16" t="s">
        <v>83</v>
      </c>
      <c r="D443" s="37">
        <v>221</v>
      </c>
      <c r="E443" s="37">
        <v>184</v>
      </c>
      <c r="F443" s="37">
        <v>145</v>
      </c>
      <c r="G443" s="37">
        <v>110</v>
      </c>
      <c r="H443" s="37">
        <v>7</v>
      </c>
      <c r="I443" s="37">
        <v>4</v>
      </c>
      <c r="J443" s="37">
        <v>5</v>
      </c>
      <c r="K443" s="37">
        <v>1</v>
      </c>
      <c r="L443" s="37">
        <v>0</v>
      </c>
      <c r="M443" s="37">
        <v>0</v>
      </c>
      <c r="N443" s="37">
        <f t="shared" si="58"/>
        <v>378</v>
      </c>
      <c r="O443" s="37">
        <f t="shared" si="58"/>
        <v>299</v>
      </c>
      <c r="P443" s="37">
        <f t="shared" si="59"/>
        <v>677</v>
      </c>
    </row>
    <row r="444" spans="2:16" ht="15.75">
      <c r="B444" s="295"/>
      <c r="C444" s="16" t="s">
        <v>84</v>
      </c>
      <c r="D444" s="37">
        <v>20</v>
      </c>
      <c r="E444" s="37">
        <v>4</v>
      </c>
      <c r="F444" s="37">
        <v>9</v>
      </c>
      <c r="G444" s="37">
        <v>1</v>
      </c>
      <c r="H444" s="37">
        <v>1</v>
      </c>
      <c r="I444" s="37">
        <v>2</v>
      </c>
      <c r="J444" s="37">
        <v>0</v>
      </c>
      <c r="K444" s="37">
        <v>1</v>
      </c>
      <c r="L444" s="37">
        <v>0</v>
      </c>
      <c r="M444" s="37">
        <v>0</v>
      </c>
      <c r="N444" s="37">
        <f t="shared" si="58"/>
        <v>30</v>
      </c>
      <c r="O444" s="37">
        <f t="shared" si="58"/>
        <v>8</v>
      </c>
      <c r="P444" s="37">
        <f t="shared" si="59"/>
        <v>38</v>
      </c>
    </row>
    <row r="445" spans="2:16" ht="15.75">
      <c r="B445" s="295"/>
      <c r="C445" s="16" t="s">
        <v>94</v>
      </c>
      <c r="D445" s="37">
        <v>127</v>
      </c>
      <c r="E445" s="37">
        <v>80</v>
      </c>
      <c r="F445" s="37">
        <v>35</v>
      </c>
      <c r="G445" s="37">
        <v>22</v>
      </c>
      <c r="H445" s="37">
        <v>1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f t="shared" si="58"/>
        <v>163</v>
      </c>
      <c r="O445" s="37">
        <f t="shared" si="58"/>
        <v>102</v>
      </c>
      <c r="P445" s="37">
        <f t="shared" si="59"/>
        <v>265</v>
      </c>
    </row>
    <row r="446" spans="2:16" ht="15.75">
      <c r="B446" s="295"/>
      <c r="C446" s="16" t="s">
        <v>95</v>
      </c>
      <c r="D446" s="37">
        <v>87</v>
      </c>
      <c r="E446" s="37">
        <v>47</v>
      </c>
      <c r="F446" s="37">
        <v>13</v>
      </c>
      <c r="G446" s="37">
        <v>5</v>
      </c>
      <c r="H446" s="37">
        <v>5</v>
      </c>
      <c r="I446" s="37">
        <v>1</v>
      </c>
      <c r="J446" s="37">
        <v>0</v>
      </c>
      <c r="K446" s="37">
        <v>0</v>
      </c>
      <c r="L446" s="37">
        <v>0</v>
      </c>
      <c r="M446" s="37">
        <v>0</v>
      </c>
      <c r="N446" s="37">
        <f t="shared" si="58"/>
        <v>105</v>
      </c>
      <c r="O446" s="37">
        <f t="shared" si="58"/>
        <v>53</v>
      </c>
      <c r="P446" s="37">
        <f t="shared" si="59"/>
        <v>158</v>
      </c>
    </row>
    <row r="447" spans="2:16" ht="15.75">
      <c r="B447" s="295"/>
      <c r="C447" s="16" t="s">
        <v>96</v>
      </c>
      <c r="D447" s="37">
        <v>133</v>
      </c>
      <c r="E447" s="37">
        <v>104</v>
      </c>
      <c r="F447" s="37">
        <v>56</v>
      </c>
      <c r="G447" s="37">
        <v>35</v>
      </c>
      <c r="H447" s="37">
        <v>9</v>
      </c>
      <c r="I447" s="37">
        <v>2</v>
      </c>
      <c r="J447" s="37">
        <v>3</v>
      </c>
      <c r="K447" s="37">
        <v>0</v>
      </c>
      <c r="L447" s="37">
        <v>2</v>
      </c>
      <c r="M447" s="37">
        <v>1</v>
      </c>
      <c r="N447" s="37">
        <f t="shared" si="58"/>
        <v>203</v>
      </c>
      <c r="O447" s="37">
        <f t="shared" si="58"/>
        <v>142</v>
      </c>
      <c r="P447" s="37">
        <f t="shared" si="59"/>
        <v>345</v>
      </c>
    </row>
    <row r="448" spans="2:16" ht="15.75">
      <c r="B448" s="295" t="s">
        <v>52</v>
      </c>
      <c r="C448" s="296"/>
      <c r="D448" s="37">
        <v>65</v>
      </c>
      <c r="E448" s="37">
        <v>34</v>
      </c>
      <c r="F448" s="37">
        <v>8</v>
      </c>
      <c r="G448" s="37">
        <v>4</v>
      </c>
      <c r="H448" s="37">
        <v>1</v>
      </c>
      <c r="I448" s="37">
        <v>1</v>
      </c>
      <c r="J448" s="37">
        <v>1</v>
      </c>
      <c r="K448" s="37">
        <v>2</v>
      </c>
      <c r="L448" s="37">
        <v>1</v>
      </c>
      <c r="M448" s="37">
        <v>1</v>
      </c>
      <c r="N448" s="37">
        <f t="shared" si="58"/>
        <v>76</v>
      </c>
      <c r="O448" s="37">
        <f t="shared" si="58"/>
        <v>42</v>
      </c>
      <c r="P448" s="37">
        <f t="shared" si="59"/>
        <v>118</v>
      </c>
    </row>
    <row r="449" spans="2:16" ht="15.75">
      <c r="B449" s="295" t="s">
        <v>53</v>
      </c>
      <c r="C449" s="296"/>
      <c r="D449" s="37">
        <v>81</v>
      </c>
      <c r="E449" s="37">
        <v>21</v>
      </c>
      <c r="F449" s="37">
        <v>25</v>
      </c>
      <c r="G449" s="37">
        <v>13</v>
      </c>
      <c r="H449" s="37">
        <v>10</v>
      </c>
      <c r="I449" s="37">
        <v>1</v>
      </c>
      <c r="J449" s="37">
        <v>2</v>
      </c>
      <c r="K449" s="37">
        <v>2</v>
      </c>
      <c r="L449" s="37">
        <v>0</v>
      </c>
      <c r="M449" s="37">
        <v>0</v>
      </c>
      <c r="N449" s="37">
        <f t="shared" si="58"/>
        <v>118</v>
      </c>
      <c r="O449" s="37">
        <f t="shared" si="58"/>
        <v>37</v>
      </c>
      <c r="P449" s="37">
        <f t="shared" si="59"/>
        <v>155</v>
      </c>
    </row>
    <row r="450" spans="2:16" ht="15.75">
      <c r="B450" s="295" t="s">
        <v>133</v>
      </c>
      <c r="C450" s="296"/>
      <c r="D450" s="37">
        <v>120</v>
      </c>
      <c r="E450" s="37">
        <v>47</v>
      </c>
      <c r="F450" s="37">
        <v>74</v>
      </c>
      <c r="G450" s="37">
        <v>22</v>
      </c>
      <c r="H450" s="37">
        <v>53</v>
      </c>
      <c r="I450" s="37">
        <v>18</v>
      </c>
      <c r="J450" s="37">
        <v>16</v>
      </c>
      <c r="K450" s="37">
        <v>4</v>
      </c>
      <c r="L450" s="37">
        <v>10</v>
      </c>
      <c r="M450" s="37">
        <v>2</v>
      </c>
      <c r="N450" s="37">
        <f t="shared" si="58"/>
        <v>273</v>
      </c>
      <c r="O450" s="37">
        <f t="shared" si="58"/>
        <v>93</v>
      </c>
      <c r="P450" s="37">
        <f t="shared" si="59"/>
        <v>366</v>
      </c>
    </row>
    <row r="451" spans="2:16" ht="15.75">
      <c r="B451" s="295" t="s">
        <v>135</v>
      </c>
      <c r="C451" s="296"/>
      <c r="D451" s="37">
        <v>180</v>
      </c>
      <c r="E451" s="37">
        <v>64</v>
      </c>
      <c r="F451" s="37">
        <v>68</v>
      </c>
      <c r="G451" s="37">
        <v>65</v>
      </c>
      <c r="H451" s="37">
        <v>18</v>
      </c>
      <c r="I451" s="37">
        <v>6</v>
      </c>
      <c r="J451" s="37">
        <v>6</v>
      </c>
      <c r="K451" s="37">
        <v>1</v>
      </c>
      <c r="L451" s="37">
        <v>1</v>
      </c>
      <c r="M451" s="37">
        <v>0</v>
      </c>
      <c r="N451" s="37">
        <f t="shared" si="58"/>
        <v>273</v>
      </c>
      <c r="O451" s="37">
        <f t="shared" si="58"/>
        <v>136</v>
      </c>
      <c r="P451" s="37">
        <f t="shared" si="59"/>
        <v>409</v>
      </c>
    </row>
    <row r="452" spans="2:16" ht="15.75">
      <c r="B452" s="295" t="s">
        <v>134</v>
      </c>
      <c r="C452" s="296"/>
      <c r="D452" s="37">
        <v>95</v>
      </c>
      <c r="E452" s="37">
        <v>55</v>
      </c>
      <c r="F452" s="37">
        <v>19</v>
      </c>
      <c r="G452" s="37">
        <v>10</v>
      </c>
      <c r="H452" s="37">
        <v>22</v>
      </c>
      <c r="I452" s="37">
        <v>3</v>
      </c>
      <c r="J452" s="37">
        <v>5</v>
      </c>
      <c r="K452" s="37">
        <v>0</v>
      </c>
      <c r="L452" s="37">
        <v>1</v>
      </c>
      <c r="M452" s="37">
        <v>0</v>
      </c>
      <c r="N452" s="37">
        <f t="shared" si="58"/>
        <v>142</v>
      </c>
      <c r="O452" s="37">
        <f t="shared" si="58"/>
        <v>68</v>
      </c>
      <c r="P452" s="37">
        <f t="shared" si="59"/>
        <v>210</v>
      </c>
    </row>
    <row r="453" spans="2:16" ht="15.75">
      <c r="B453" s="295" t="s">
        <v>57</v>
      </c>
      <c r="C453" s="296"/>
      <c r="D453" s="37">
        <v>34</v>
      </c>
      <c r="E453" s="37">
        <v>9</v>
      </c>
      <c r="F453" s="37">
        <v>21</v>
      </c>
      <c r="G453" s="37">
        <v>8</v>
      </c>
      <c r="H453" s="37">
        <v>9</v>
      </c>
      <c r="I453" s="37">
        <v>0</v>
      </c>
      <c r="J453" s="37">
        <v>1</v>
      </c>
      <c r="K453" s="37">
        <v>0</v>
      </c>
      <c r="L453" s="37">
        <v>1</v>
      </c>
      <c r="M453" s="37">
        <v>0</v>
      </c>
      <c r="N453" s="37">
        <f t="shared" si="58"/>
        <v>66</v>
      </c>
      <c r="O453" s="37">
        <f t="shared" si="58"/>
        <v>17</v>
      </c>
      <c r="P453" s="37">
        <f t="shared" si="59"/>
        <v>83</v>
      </c>
    </row>
    <row r="454" spans="2:16" ht="15.75">
      <c r="B454" s="295" t="s">
        <v>58</v>
      </c>
      <c r="C454" s="296"/>
      <c r="D454" s="37">
        <v>53</v>
      </c>
      <c r="E454" s="37">
        <v>18</v>
      </c>
      <c r="F454" s="37">
        <v>10</v>
      </c>
      <c r="G454" s="37">
        <v>5</v>
      </c>
      <c r="H454" s="37">
        <v>8</v>
      </c>
      <c r="I454" s="37">
        <v>3</v>
      </c>
      <c r="J454" s="37">
        <v>3</v>
      </c>
      <c r="K454" s="37">
        <v>0</v>
      </c>
      <c r="L454" s="37">
        <v>1</v>
      </c>
      <c r="M454" s="37">
        <v>11</v>
      </c>
      <c r="N454" s="37">
        <f t="shared" si="58"/>
        <v>75</v>
      </c>
      <c r="O454" s="37">
        <f t="shared" si="58"/>
        <v>37</v>
      </c>
      <c r="P454" s="37">
        <f t="shared" si="59"/>
        <v>112</v>
      </c>
    </row>
    <row r="455" spans="2:16" ht="15.75">
      <c r="B455" s="295" t="s">
        <v>59</v>
      </c>
      <c r="C455" s="296"/>
      <c r="D455" s="37">
        <v>228</v>
      </c>
      <c r="E455" s="37">
        <v>56</v>
      </c>
      <c r="F455" s="37">
        <v>102</v>
      </c>
      <c r="G455" s="37">
        <v>21</v>
      </c>
      <c r="H455" s="37">
        <v>35</v>
      </c>
      <c r="I455" s="37">
        <v>11</v>
      </c>
      <c r="J455" s="37">
        <v>21</v>
      </c>
      <c r="K455" s="37">
        <v>2</v>
      </c>
      <c r="L455" s="37">
        <v>8</v>
      </c>
      <c r="M455" s="37">
        <v>3</v>
      </c>
      <c r="N455" s="37">
        <f t="shared" si="58"/>
        <v>394</v>
      </c>
      <c r="O455" s="37">
        <f t="shared" si="58"/>
        <v>93</v>
      </c>
      <c r="P455" s="37">
        <f t="shared" si="59"/>
        <v>487</v>
      </c>
    </row>
    <row r="456" spans="2:16" ht="15.75">
      <c r="B456" s="295" t="s">
        <v>60</v>
      </c>
      <c r="C456" s="296"/>
      <c r="D456" s="37">
        <v>43</v>
      </c>
      <c r="E456" s="37">
        <v>17</v>
      </c>
      <c r="F456" s="37">
        <v>51</v>
      </c>
      <c r="G456" s="37">
        <v>14</v>
      </c>
      <c r="H456" s="37">
        <v>7</v>
      </c>
      <c r="I456" s="37">
        <v>2</v>
      </c>
      <c r="J456" s="37">
        <v>0</v>
      </c>
      <c r="K456" s="37">
        <v>0</v>
      </c>
      <c r="L456" s="37">
        <v>0</v>
      </c>
      <c r="M456" s="37">
        <v>0</v>
      </c>
      <c r="N456" s="37">
        <f t="shared" si="58"/>
        <v>101</v>
      </c>
      <c r="O456" s="37">
        <f t="shared" si="58"/>
        <v>33</v>
      </c>
      <c r="P456" s="37">
        <f t="shared" si="59"/>
        <v>134</v>
      </c>
    </row>
    <row r="457" spans="2:16" ht="15.75">
      <c r="B457" s="295" t="s">
        <v>61</v>
      </c>
      <c r="C457" s="296"/>
      <c r="D457" s="37">
        <v>1195</v>
      </c>
      <c r="E457" s="37">
        <v>376</v>
      </c>
      <c r="F457" s="37">
        <v>468</v>
      </c>
      <c r="G457" s="37">
        <v>182</v>
      </c>
      <c r="H457" s="37">
        <v>286</v>
      </c>
      <c r="I457" s="37">
        <v>88</v>
      </c>
      <c r="J457" s="37">
        <v>55</v>
      </c>
      <c r="K457" s="37">
        <v>15</v>
      </c>
      <c r="L457" s="37">
        <v>14</v>
      </c>
      <c r="M457" s="37">
        <v>3</v>
      </c>
      <c r="N457" s="37">
        <f t="shared" si="58"/>
        <v>2018</v>
      </c>
      <c r="O457" s="37">
        <f t="shared" si="58"/>
        <v>664</v>
      </c>
      <c r="P457" s="37">
        <f t="shared" si="59"/>
        <v>2682</v>
      </c>
    </row>
    <row r="458" spans="2:16" ht="15.75">
      <c r="B458" s="283" t="s">
        <v>25</v>
      </c>
      <c r="C458" s="284"/>
      <c r="D458" s="38">
        <f aca="true" t="shared" si="60" ref="D458:O458">SUM(D438:D457)</f>
        <v>3200</v>
      </c>
      <c r="E458" s="38">
        <f t="shared" si="60"/>
        <v>1369</v>
      </c>
      <c r="F458" s="38">
        <f t="shared" si="60"/>
        <v>1262</v>
      </c>
      <c r="G458" s="38">
        <f t="shared" si="60"/>
        <v>563</v>
      </c>
      <c r="H458" s="38">
        <f t="shared" si="60"/>
        <v>513</v>
      </c>
      <c r="I458" s="38">
        <f t="shared" si="60"/>
        <v>151</v>
      </c>
      <c r="J458" s="38">
        <f t="shared" si="60"/>
        <v>150</v>
      </c>
      <c r="K458" s="38">
        <f t="shared" si="60"/>
        <v>36</v>
      </c>
      <c r="L458" s="38">
        <f t="shared" si="60"/>
        <v>51</v>
      </c>
      <c r="M458" s="38">
        <f t="shared" si="60"/>
        <v>21</v>
      </c>
      <c r="N458" s="38">
        <f t="shared" si="60"/>
        <v>5176</v>
      </c>
      <c r="O458" s="38">
        <f t="shared" si="60"/>
        <v>2140</v>
      </c>
      <c r="P458" s="37">
        <f t="shared" si="59"/>
        <v>7316</v>
      </c>
    </row>
    <row r="465" spans="1:15" ht="30.75">
      <c r="A465" s="307" t="s">
        <v>149</v>
      </c>
      <c r="B465" s="307"/>
      <c r="C465" s="307"/>
      <c r="D465" s="307"/>
      <c r="E465" s="307"/>
      <c r="F465" s="307"/>
      <c r="G465" s="307"/>
      <c r="H465" s="307"/>
      <c r="I465" s="307"/>
      <c r="J465" s="307"/>
      <c r="K465" s="307"/>
      <c r="L465" s="307"/>
      <c r="M465" s="307"/>
      <c r="N465" s="307"/>
      <c r="O465" s="307"/>
    </row>
    <row r="466" spans="1:15" ht="12.75">
      <c r="A466" s="308" t="s">
        <v>14</v>
      </c>
      <c r="B466" s="308"/>
      <c r="C466" s="308"/>
      <c r="D466" s="308"/>
      <c r="E466" s="308"/>
      <c r="F466" s="308"/>
      <c r="G466" s="308"/>
      <c r="H466" s="308"/>
      <c r="I466" s="308"/>
      <c r="J466" s="308"/>
      <c r="K466" s="308"/>
      <c r="L466" s="308"/>
      <c r="M466" s="308"/>
      <c r="N466" s="308"/>
      <c r="O466" s="308"/>
    </row>
    <row r="467" spans="1:15" ht="12.75">
      <c r="A467" s="309"/>
      <c r="B467" s="309"/>
      <c r="C467" s="309"/>
      <c r="D467" s="309"/>
      <c r="E467" s="309"/>
      <c r="F467" s="309"/>
      <c r="G467" s="309"/>
      <c r="H467" s="309"/>
      <c r="I467" s="309"/>
      <c r="J467" s="309"/>
      <c r="K467" s="309"/>
      <c r="L467" s="309"/>
      <c r="M467" s="309"/>
      <c r="N467" s="309"/>
      <c r="O467" s="309"/>
    </row>
    <row r="468" spans="1:15" ht="15.75">
      <c r="A468" s="306" t="s">
        <v>29</v>
      </c>
      <c r="B468" s="306"/>
      <c r="C468" s="310" t="s">
        <v>63</v>
      </c>
      <c r="D468" s="306"/>
      <c r="E468" s="310" t="s">
        <v>69</v>
      </c>
      <c r="F468" s="306"/>
      <c r="G468" s="310" t="s">
        <v>68</v>
      </c>
      <c r="H468" s="306"/>
      <c r="I468" s="310" t="s">
        <v>72</v>
      </c>
      <c r="J468" s="306"/>
      <c r="K468" s="310" t="s">
        <v>73</v>
      </c>
      <c r="L468" s="310"/>
      <c r="M468" s="310" t="s">
        <v>25</v>
      </c>
      <c r="N468" s="310"/>
      <c r="O468" s="310"/>
    </row>
    <row r="469" spans="1:15" ht="15.75">
      <c r="A469" s="306"/>
      <c r="B469" s="306"/>
      <c r="C469" s="68" t="s">
        <v>128</v>
      </c>
      <c r="D469" s="68" t="s">
        <v>27</v>
      </c>
      <c r="E469" s="68" t="s">
        <v>128</v>
      </c>
      <c r="F469" s="68" t="s">
        <v>27</v>
      </c>
      <c r="G469" s="68" t="s">
        <v>128</v>
      </c>
      <c r="H469" s="68" t="s">
        <v>27</v>
      </c>
      <c r="I469" s="68" t="s">
        <v>128</v>
      </c>
      <c r="J469" s="68" t="s">
        <v>27</v>
      </c>
      <c r="K469" s="68" t="s">
        <v>128</v>
      </c>
      <c r="L469" s="68" t="s">
        <v>27</v>
      </c>
      <c r="M469" s="68" t="s">
        <v>128</v>
      </c>
      <c r="N469" s="68" t="s">
        <v>27</v>
      </c>
      <c r="O469" s="68" t="s">
        <v>25</v>
      </c>
    </row>
    <row r="470" spans="1:15" ht="15.75">
      <c r="A470" s="306" t="s">
        <v>41</v>
      </c>
      <c r="B470" s="306"/>
      <c r="C470" s="69">
        <f aca="true" t="shared" si="61" ref="C470:L470">D438+C411</f>
        <v>23419</v>
      </c>
      <c r="D470" s="69">
        <f t="shared" si="61"/>
        <v>19740</v>
      </c>
      <c r="E470" s="69">
        <f t="shared" si="61"/>
        <v>13200</v>
      </c>
      <c r="F470" s="69">
        <f t="shared" si="61"/>
        <v>10114</v>
      </c>
      <c r="G470" s="69">
        <f t="shared" si="61"/>
        <v>8720</v>
      </c>
      <c r="H470" s="69">
        <f t="shared" si="61"/>
        <v>5891</v>
      </c>
      <c r="I470" s="69">
        <f t="shared" si="61"/>
        <v>5842</v>
      </c>
      <c r="J470" s="69">
        <f t="shared" si="61"/>
        <v>2801</v>
      </c>
      <c r="K470" s="69">
        <f t="shared" si="61"/>
        <v>2941</v>
      </c>
      <c r="L470" s="69">
        <f t="shared" si="61"/>
        <v>1019</v>
      </c>
      <c r="M470" s="69">
        <f>SUM(K470,I470,G470,E470,C470)</f>
        <v>54122</v>
      </c>
      <c r="N470" s="69">
        <f>SUM(L470,J470,H470,F470,D470)</f>
        <v>39565</v>
      </c>
      <c r="O470" s="69">
        <f>SUM(M470:N470)</f>
        <v>93687</v>
      </c>
    </row>
    <row r="471" spans="1:15" ht="15.75">
      <c r="A471" s="306" t="s">
        <v>42</v>
      </c>
      <c r="B471" s="306"/>
      <c r="C471" s="69">
        <f aca="true" t="shared" si="62" ref="C471:L489">D439+C412</f>
        <v>15104</v>
      </c>
      <c r="D471" s="69">
        <f t="shared" si="62"/>
        <v>7573</v>
      </c>
      <c r="E471" s="69">
        <f t="shared" si="62"/>
        <v>5509</v>
      </c>
      <c r="F471" s="69">
        <f t="shared" si="62"/>
        <v>6989</v>
      </c>
      <c r="G471" s="69">
        <f t="shared" si="62"/>
        <v>2980</v>
      </c>
      <c r="H471" s="69">
        <f t="shared" si="62"/>
        <v>1960</v>
      </c>
      <c r="I471" s="69">
        <f t="shared" si="62"/>
        <v>1521</v>
      </c>
      <c r="J471" s="69">
        <f t="shared" si="62"/>
        <v>1203</v>
      </c>
      <c r="K471" s="69">
        <f t="shared" si="62"/>
        <v>629</v>
      </c>
      <c r="L471" s="69">
        <f t="shared" si="62"/>
        <v>781</v>
      </c>
      <c r="M471" s="69">
        <f aca="true" t="shared" si="63" ref="M471:N489">SUM(K471,I471,G471,E471,C471)</f>
        <v>25743</v>
      </c>
      <c r="N471" s="69">
        <f t="shared" si="63"/>
        <v>18506</v>
      </c>
      <c r="O471" s="69">
        <f aca="true" t="shared" si="64" ref="O471:O489">SUM(M471:N471)</f>
        <v>44249</v>
      </c>
    </row>
    <row r="472" spans="1:15" ht="15.75">
      <c r="A472" s="306" t="s">
        <v>43</v>
      </c>
      <c r="B472" s="306"/>
      <c r="C472" s="69">
        <f t="shared" si="62"/>
        <v>9421</v>
      </c>
      <c r="D472" s="69">
        <f t="shared" si="62"/>
        <v>7787</v>
      </c>
      <c r="E472" s="69">
        <f t="shared" si="62"/>
        <v>5908</v>
      </c>
      <c r="F472" s="69">
        <f t="shared" si="62"/>
        <v>4695</v>
      </c>
      <c r="G472" s="69">
        <f t="shared" si="62"/>
        <v>2571</v>
      </c>
      <c r="H472" s="69">
        <f t="shared" si="62"/>
        <v>1870</v>
      </c>
      <c r="I472" s="69">
        <f t="shared" si="62"/>
        <v>1343</v>
      </c>
      <c r="J472" s="69">
        <f t="shared" si="62"/>
        <v>852</v>
      </c>
      <c r="K472" s="69">
        <f t="shared" si="62"/>
        <v>695</v>
      </c>
      <c r="L472" s="69">
        <f t="shared" si="62"/>
        <v>286</v>
      </c>
      <c r="M472" s="69">
        <f t="shared" si="63"/>
        <v>19938</v>
      </c>
      <c r="N472" s="69">
        <f t="shared" si="63"/>
        <v>15490</v>
      </c>
      <c r="O472" s="69">
        <f t="shared" si="64"/>
        <v>35428</v>
      </c>
    </row>
    <row r="473" spans="1:15" ht="15.75">
      <c r="A473" s="306" t="s">
        <v>44</v>
      </c>
      <c r="B473" s="306"/>
      <c r="C473" s="69">
        <f t="shared" si="62"/>
        <v>14877</v>
      </c>
      <c r="D473" s="69">
        <f t="shared" si="62"/>
        <v>13202</v>
      </c>
      <c r="E473" s="69">
        <f t="shared" si="62"/>
        <v>5557</v>
      </c>
      <c r="F473" s="69">
        <f t="shared" si="62"/>
        <v>4334</v>
      </c>
      <c r="G473" s="69">
        <f t="shared" si="62"/>
        <v>3051</v>
      </c>
      <c r="H473" s="69">
        <f t="shared" si="62"/>
        <v>2131</v>
      </c>
      <c r="I473" s="69">
        <f t="shared" si="62"/>
        <v>1718</v>
      </c>
      <c r="J473" s="69">
        <f t="shared" si="62"/>
        <v>907</v>
      </c>
      <c r="K473" s="69">
        <f t="shared" si="62"/>
        <v>1074</v>
      </c>
      <c r="L473" s="69">
        <f t="shared" si="62"/>
        <v>341</v>
      </c>
      <c r="M473" s="69">
        <f t="shared" si="63"/>
        <v>26277</v>
      </c>
      <c r="N473" s="69">
        <f t="shared" si="63"/>
        <v>20915</v>
      </c>
      <c r="O473" s="69">
        <f t="shared" si="64"/>
        <v>47192</v>
      </c>
    </row>
    <row r="474" spans="1:15" ht="15.75">
      <c r="A474" s="306" t="s">
        <v>45</v>
      </c>
      <c r="B474" s="68" t="s">
        <v>77</v>
      </c>
      <c r="C474" s="69">
        <f t="shared" si="62"/>
        <v>9404</v>
      </c>
      <c r="D474" s="69">
        <f t="shared" si="62"/>
        <v>8777</v>
      </c>
      <c r="E474" s="69">
        <f t="shared" si="62"/>
        <v>5365</v>
      </c>
      <c r="F474" s="69">
        <f t="shared" si="62"/>
        <v>4908</v>
      </c>
      <c r="G474" s="69">
        <f t="shared" si="62"/>
        <v>1961</v>
      </c>
      <c r="H474" s="69">
        <f t="shared" si="62"/>
        <v>1447</v>
      </c>
      <c r="I474" s="69">
        <f t="shared" si="62"/>
        <v>1032</v>
      </c>
      <c r="J474" s="69">
        <f t="shared" si="62"/>
        <v>630</v>
      </c>
      <c r="K474" s="69">
        <f t="shared" si="62"/>
        <v>590</v>
      </c>
      <c r="L474" s="69">
        <f t="shared" si="62"/>
        <v>242</v>
      </c>
      <c r="M474" s="69">
        <f t="shared" si="63"/>
        <v>18352</v>
      </c>
      <c r="N474" s="69">
        <f t="shared" si="63"/>
        <v>16004</v>
      </c>
      <c r="O474" s="69">
        <f t="shared" si="64"/>
        <v>34356</v>
      </c>
    </row>
    <row r="475" spans="1:15" ht="15.75">
      <c r="A475" s="306"/>
      <c r="B475" s="68" t="s">
        <v>47</v>
      </c>
      <c r="C475" s="69">
        <f t="shared" si="62"/>
        <v>21506</v>
      </c>
      <c r="D475" s="69">
        <f t="shared" si="62"/>
        <v>18869</v>
      </c>
      <c r="E475" s="69">
        <f t="shared" si="62"/>
        <v>7055</v>
      </c>
      <c r="F475" s="69">
        <f t="shared" si="62"/>
        <v>5458</v>
      </c>
      <c r="G475" s="69">
        <f t="shared" si="62"/>
        <v>3329</v>
      </c>
      <c r="H475" s="69">
        <f t="shared" si="62"/>
        <v>2467</v>
      </c>
      <c r="I475" s="69">
        <f t="shared" si="62"/>
        <v>2020</v>
      </c>
      <c r="J475" s="69">
        <f t="shared" si="62"/>
        <v>1073</v>
      </c>
      <c r="K475" s="69">
        <f t="shared" si="62"/>
        <v>986</v>
      </c>
      <c r="L475" s="69">
        <f t="shared" si="62"/>
        <v>382</v>
      </c>
      <c r="M475" s="69">
        <f t="shared" si="63"/>
        <v>34896</v>
      </c>
      <c r="N475" s="69">
        <f t="shared" si="63"/>
        <v>28249</v>
      </c>
      <c r="O475" s="69">
        <f t="shared" si="64"/>
        <v>63145</v>
      </c>
    </row>
    <row r="476" spans="1:15" ht="15.75">
      <c r="A476" s="306"/>
      <c r="B476" s="68" t="s">
        <v>48</v>
      </c>
      <c r="C476" s="69">
        <f t="shared" si="62"/>
        <v>8881</v>
      </c>
      <c r="D476" s="69">
        <f t="shared" si="62"/>
        <v>6536</v>
      </c>
      <c r="E476" s="69">
        <f t="shared" si="62"/>
        <v>4896</v>
      </c>
      <c r="F476" s="69">
        <f t="shared" si="62"/>
        <v>5113</v>
      </c>
      <c r="G476" s="69">
        <f t="shared" si="62"/>
        <v>2342</v>
      </c>
      <c r="H476" s="69">
        <f t="shared" si="62"/>
        <v>2064</v>
      </c>
      <c r="I476" s="69">
        <f t="shared" si="62"/>
        <v>1367</v>
      </c>
      <c r="J476" s="69">
        <f t="shared" si="62"/>
        <v>872</v>
      </c>
      <c r="K476" s="69">
        <f t="shared" si="62"/>
        <v>714</v>
      </c>
      <c r="L476" s="69">
        <f t="shared" si="62"/>
        <v>328</v>
      </c>
      <c r="M476" s="69">
        <f t="shared" si="63"/>
        <v>18200</v>
      </c>
      <c r="N476" s="69">
        <f t="shared" si="63"/>
        <v>14913</v>
      </c>
      <c r="O476" s="69">
        <f t="shared" si="64"/>
        <v>33113</v>
      </c>
    </row>
    <row r="477" spans="1:15" ht="15.75">
      <c r="A477" s="306"/>
      <c r="B477" s="68" t="s">
        <v>78</v>
      </c>
      <c r="C477" s="69">
        <f t="shared" si="62"/>
        <v>5712</v>
      </c>
      <c r="D477" s="69">
        <f t="shared" si="62"/>
        <v>5051</v>
      </c>
      <c r="E477" s="69">
        <f t="shared" si="62"/>
        <v>3282</v>
      </c>
      <c r="F477" s="69">
        <f t="shared" si="62"/>
        <v>2685</v>
      </c>
      <c r="G477" s="69">
        <f t="shared" si="62"/>
        <v>1218</v>
      </c>
      <c r="H477" s="69">
        <f t="shared" si="62"/>
        <v>972</v>
      </c>
      <c r="I477" s="69">
        <f t="shared" si="62"/>
        <v>711</v>
      </c>
      <c r="J477" s="69">
        <f t="shared" si="62"/>
        <v>376</v>
      </c>
      <c r="K477" s="69">
        <f t="shared" si="62"/>
        <v>378</v>
      </c>
      <c r="L477" s="69">
        <f t="shared" si="62"/>
        <v>191</v>
      </c>
      <c r="M477" s="69">
        <f t="shared" si="63"/>
        <v>11301</v>
      </c>
      <c r="N477" s="69">
        <f t="shared" si="63"/>
        <v>9275</v>
      </c>
      <c r="O477" s="69">
        <f t="shared" si="64"/>
        <v>20576</v>
      </c>
    </row>
    <row r="478" spans="1:15" ht="15.75">
      <c r="A478" s="306"/>
      <c r="B478" s="68" t="s">
        <v>50</v>
      </c>
      <c r="C478" s="69">
        <f t="shared" si="62"/>
        <v>11188</v>
      </c>
      <c r="D478" s="69">
        <f t="shared" si="62"/>
        <v>8999</v>
      </c>
      <c r="E478" s="69">
        <f t="shared" si="62"/>
        <v>6721</v>
      </c>
      <c r="F478" s="69">
        <f t="shared" si="62"/>
        <v>6738</v>
      </c>
      <c r="G478" s="69">
        <f t="shared" si="62"/>
        <v>2551</v>
      </c>
      <c r="H478" s="69">
        <f t="shared" si="62"/>
        <v>2075</v>
      </c>
      <c r="I478" s="69">
        <f t="shared" si="62"/>
        <v>1362</v>
      </c>
      <c r="J478" s="69">
        <f t="shared" si="62"/>
        <v>901</v>
      </c>
      <c r="K478" s="69">
        <f t="shared" si="62"/>
        <v>811</v>
      </c>
      <c r="L478" s="69">
        <f t="shared" si="62"/>
        <v>403</v>
      </c>
      <c r="M478" s="69">
        <f t="shared" si="63"/>
        <v>22633</v>
      </c>
      <c r="N478" s="69">
        <f t="shared" si="63"/>
        <v>19116</v>
      </c>
      <c r="O478" s="69">
        <f t="shared" si="64"/>
        <v>41749</v>
      </c>
    </row>
    <row r="479" spans="1:15" ht="15.75">
      <c r="A479" s="306"/>
      <c r="B479" s="68" t="s">
        <v>80</v>
      </c>
      <c r="C479" s="69">
        <f t="shared" si="62"/>
        <v>7935</v>
      </c>
      <c r="D479" s="69">
        <f t="shared" si="62"/>
        <v>7169</v>
      </c>
      <c r="E479" s="69">
        <f t="shared" si="62"/>
        <v>4766</v>
      </c>
      <c r="F479" s="69">
        <f t="shared" si="62"/>
        <v>4102</v>
      </c>
      <c r="G479" s="69">
        <f t="shared" si="62"/>
        <v>1779</v>
      </c>
      <c r="H479" s="69">
        <f t="shared" si="62"/>
        <v>1431</v>
      </c>
      <c r="I479" s="69">
        <f t="shared" si="62"/>
        <v>1084</v>
      </c>
      <c r="J479" s="69">
        <f t="shared" si="62"/>
        <v>601</v>
      </c>
      <c r="K479" s="69">
        <f t="shared" si="62"/>
        <v>655</v>
      </c>
      <c r="L479" s="69">
        <f t="shared" si="62"/>
        <v>205</v>
      </c>
      <c r="M479" s="69">
        <f t="shared" si="63"/>
        <v>16219</v>
      </c>
      <c r="N479" s="69">
        <f t="shared" si="63"/>
        <v>13508</v>
      </c>
      <c r="O479" s="69">
        <f t="shared" si="64"/>
        <v>29727</v>
      </c>
    </row>
    <row r="480" spans="1:15" ht="15.75">
      <c r="A480" s="306" t="s">
        <v>52</v>
      </c>
      <c r="B480" s="306"/>
      <c r="C480" s="69">
        <f t="shared" si="62"/>
        <v>15077</v>
      </c>
      <c r="D480" s="69">
        <f t="shared" si="62"/>
        <v>11577</v>
      </c>
      <c r="E480" s="69">
        <f t="shared" si="62"/>
        <v>7858</v>
      </c>
      <c r="F480" s="69">
        <f t="shared" si="62"/>
        <v>7321</v>
      </c>
      <c r="G480" s="69">
        <f t="shared" si="62"/>
        <v>3993</v>
      </c>
      <c r="H480" s="69">
        <f t="shared" si="62"/>
        <v>3421</v>
      </c>
      <c r="I480" s="69">
        <f t="shared" si="62"/>
        <v>2248</v>
      </c>
      <c r="J480" s="69">
        <f t="shared" si="62"/>
        <v>1578</v>
      </c>
      <c r="K480" s="69">
        <f t="shared" si="62"/>
        <v>1636</v>
      </c>
      <c r="L480" s="69">
        <f t="shared" si="62"/>
        <v>846</v>
      </c>
      <c r="M480" s="69">
        <f t="shared" si="63"/>
        <v>30812</v>
      </c>
      <c r="N480" s="69">
        <f t="shared" si="63"/>
        <v>24743</v>
      </c>
      <c r="O480" s="69">
        <f t="shared" si="64"/>
        <v>55555</v>
      </c>
    </row>
    <row r="481" spans="1:15" ht="15.75">
      <c r="A481" s="306" t="s">
        <v>53</v>
      </c>
      <c r="B481" s="306"/>
      <c r="C481" s="69">
        <f t="shared" si="62"/>
        <v>14257</v>
      </c>
      <c r="D481" s="69">
        <f t="shared" si="62"/>
        <v>11438</v>
      </c>
      <c r="E481" s="69">
        <f t="shared" si="62"/>
        <v>9839</v>
      </c>
      <c r="F481" s="69">
        <f t="shared" si="62"/>
        <v>8471</v>
      </c>
      <c r="G481" s="69">
        <f t="shared" si="62"/>
        <v>4860</v>
      </c>
      <c r="H481" s="69">
        <f t="shared" si="62"/>
        <v>3709</v>
      </c>
      <c r="I481" s="69">
        <f t="shared" si="62"/>
        <v>3068</v>
      </c>
      <c r="J481" s="69">
        <f t="shared" si="62"/>
        <v>2031</v>
      </c>
      <c r="K481" s="69">
        <f t="shared" si="62"/>
        <v>2793</v>
      </c>
      <c r="L481" s="69">
        <f t="shared" si="62"/>
        <v>1224</v>
      </c>
      <c r="M481" s="69">
        <f t="shared" si="63"/>
        <v>34817</v>
      </c>
      <c r="N481" s="69">
        <f t="shared" si="63"/>
        <v>26873</v>
      </c>
      <c r="O481" s="69">
        <f t="shared" si="64"/>
        <v>61690</v>
      </c>
    </row>
    <row r="482" spans="1:15" ht="15.75">
      <c r="A482" s="306" t="s">
        <v>54</v>
      </c>
      <c r="B482" s="306"/>
      <c r="C482" s="69">
        <f t="shared" si="62"/>
        <v>7987</v>
      </c>
      <c r="D482" s="69">
        <f t="shared" si="62"/>
        <v>6489</v>
      </c>
      <c r="E482" s="69">
        <f t="shared" si="62"/>
        <v>5944</v>
      </c>
      <c r="F482" s="69">
        <f t="shared" si="62"/>
        <v>5568</v>
      </c>
      <c r="G482" s="69">
        <f t="shared" si="62"/>
        <v>3304</v>
      </c>
      <c r="H482" s="69">
        <f t="shared" si="62"/>
        <v>2704</v>
      </c>
      <c r="I482" s="69">
        <f t="shared" si="62"/>
        <v>2040</v>
      </c>
      <c r="J482" s="69">
        <f t="shared" si="62"/>
        <v>1439</v>
      </c>
      <c r="K482" s="69">
        <f t="shared" si="62"/>
        <v>1529</v>
      </c>
      <c r="L482" s="69">
        <f t="shared" si="62"/>
        <v>855</v>
      </c>
      <c r="M482" s="69">
        <f t="shared" si="63"/>
        <v>20804</v>
      </c>
      <c r="N482" s="69">
        <f t="shared" si="63"/>
        <v>17055</v>
      </c>
      <c r="O482" s="69">
        <f t="shared" si="64"/>
        <v>37859</v>
      </c>
    </row>
    <row r="483" spans="1:15" ht="15.75">
      <c r="A483" s="306" t="s">
        <v>55</v>
      </c>
      <c r="B483" s="306"/>
      <c r="C483" s="69">
        <f t="shared" si="62"/>
        <v>11127</v>
      </c>
      <c r="D483" s="69">
        <f t="shared" si="62"/>
        <v>8848</v>
      </c>
      <c r="E483" s="69">
        <f t="shared" si="62"/>
        <v>5521</v>
      </c>
      <c r="F483" s="69">
        <f t="shared" si="62"/>
        <v>5643</v>
      </c>
      <c r="G483" s="69">
        <f t="shared" si="62"/>
        <v>3039</v>
      </c>
      <c r="H483" s="69">
        <f t="shared" si="62"/>
        <v>2685</v>
      </c>
      <c r="I483" s="69">
        <f t="shared" si="62"/>
        <v>1961</v>
      </c>
      <c r="J483" s="69">
        <f t="shared" si="62"/>
        <v>1192</v>
      </c>
      <c r="K483" s="69">
        <f t="shared" si="62"/>
        <v>1286</v>
      </c>
      <c r="L483" s="69">
        <f t="shared" si="62"/>
        <v>536</v>
      </c>
      <c r="M483" s="69">
        <f t="shared" si="63"/>
        <v>22934</v>
      </c>
      <c r="N483" s="69">
        <f t="shared" si="63"/>
        <v>18904</v>
      </c>
      <c r="O483" s="69">
        <f t="shared" si="64"/>
        <v>41838</v>
      </c>
    </row>
    <row r="484" spans="1:15" ht="15.75">
      <c r="A484" s="306" t="s">
        <v>81</v>
      </c>
      <c r="B484" s="306"/>
      <c r="C484" s="69">
        <f t="shared" si="62"/>
        <v>11161</v>
      </c>
      <c r="D484" s="69">
        <f t="shared" si="62"/>
        <v>7691</v>
      </c>
      <c r="E484" s="69">
        <f t="shared" si="62"/>
        <v>5395</v>
      </c>
      <c r="F484" s="69">
        <f t="shared" si="62"/>
        <v>4489</v>
      </c>
      <c r="G484" s="69">
        <f t="shared" si="62"/>
        <v>2705</v>
      </c>
      <c r="H484" s="69">
        <f t="shared" si="62"/>
        <v>2269</v>
      </c>
      <c r="I484" s="69">
        <f t="shared" si="62"/>
        <v>1451</v>
      </c>
      <c r="J484" s="69">
        <f t="shared" si="62"/>
        <v>967</v>
      </c>
      <c r="K484" s="69">
        <f t="shared" si="62"/>
        <v>830</v>
      </c>
      <c r="L484" s="69">
        <f t="shared" si="62"/>
        <v>436</v>
      </c>
      <c r="M484" s="69">
        <f t="shared" si="63"/>
        <v>21542</v>
      </c>
      <c r="N484" s="69">
        <f t="shared" si="63"/>
        <v>15852</v>
      </c>
      <c r="O484" s="69">
        <f t="shared" si="64"/>
        <v>37394</v>
      </c>
    </row>
    <row r="485" spans="1:15" ht="15.75">
      <c r="A485" s="306" t="s">
        <v>57</v>
      </c>
      <c r="B485" s="306"/>
      <c r="C485" s="69">
        <f t="shared" si="62"/>
        <v>4698</v>
      </c>
      <c r="D485" s="69">
        <f t="shared" si="62"/>
        <v>3585</v>
      </c>
      <c r="E485" s="69">
        <f t="shared" si="62"/>
        <v>3646</v>
      </c>
      <c r="F485" s="69">
        <f t="shared" si="62"/>
        <v>3068</v>
      </c>
      <c r="G485" s="69">
        <f t="shared" si="62"/>
        <v>2476</v>
      </c>
      <c r="H485" s="69">
        <f t="shared" si="62"/>
        <v>1715</v>
      </c>
      <c r="I485" s="69">
        <f t="shared" si="62"/>
        <v>1512</v>
      </c>
      <c r="J485" s="69">
        <f t="shared" si="62"/>
        <v>791</v>
      </c>
      <c r="K485" s="69">
        <f t="shared" si="62"/>
        <v>1275</v>
      </c>
      <c r="L485" s="69">
        <f t="shared" si="62"/>
        <v>396</v>
      </c>
      <c r="M485" s="69">
        <f t="shared" si="63"/>
        <v>13607</v>
      </c>
      <c r="N485" s="69">
        <f t="shared" si="63"/>
        <v>9555</v>
      </c>
      <c r="O485" s="69">
        <f t="shared" si="64"/>
        <v>23162</v>
      </c>
    </row>
    <row r="486" spans="1:15" ht="15.75">
      <c r="A486" s="306" t="s">
        <v>58</v>
      </c>
      <c r="B486" s="306"/>
      <c r="C486" s="69">
        <f t="shared" si="62"/>
        <v>8809</v>
      </c>
      <c r="D486" s="69">
        <f t="shared" si="62"/>
        <v>6409</v>
      </c>
      <c r="E486" s="69">
        <f t="shared" si="62"/>
        <v>6616</v>
      </c>
      <c r="F486" s="69">
        <f t="shared" si="62"/>
        <v>5004</v>
      </c>
      <c r="G486" s="69">
        <f t="shared" si="62"/>
        <v>3756</v>
      </c>
      <c r="H486" s="69">
        <f t="shared" si="62"/>
        <v>2468</v>
      </c>
      <c r="I486" s="69">
        <f t="shared" si="62"/>
        <v>2084</v>
      </c>
      <c r="J486" s="69">
        <f t="shared" si="62"/>
        <v>1062</v>
      </c>
      <c r="K486" s="69">
        <f t="shared" si="62"/>
        <v>1469</v>
      </c>
      <c r="L486" s="69">
        <f t="shared" si="62"/>
        <v>462</v>
      </c>
      <c r="M486" s="69">
        <f t="shared" si="63"/>
        <v>22734</v>
      </c>
      <c r="N486" s="69">
        <f t="shared" si="63"/>
        <v>15405</v>
      </c>
      <c r="O486" s="69">
        <f t="shared" si="64"/>
        <v>38139</v>
      </c>
    </row>
    <row r="487" spans="1:15" ht="15.75">
      <c r="A487" s="306" t="s">
        <v>59</v>
      </c>
      <c r="B487" s="306"/>
      <c r="C487" s="69">
        <f t="shared" si="62"/>
        <v>12443</v>
      </c>
      <c r="D487" s="69">
        <f t="shared" si="62"/>
        <v>8380</v>
      </c>
      <c r="E487" s="69">
        <f t="shared" si="62"/>
        <v>9602</v>
      </c>
      <c r="F487" s="69">
        <f t="shared" si="62"/>
        <v>8899</v>
      </c>
      <c r="G487" s="69">
        <f t="shared" si="62"/>
        <v>5933</v>
      </c>
      <c r="H487" s="69">
        <f t="shared" si="62"/>
        <v>4686</v>
      </c>
      <c r="I487" s="69">
        <f t="shared" si="62"/>
        <v>3733</v>
      </c>
      <c r="J487" s="69">
        <f t="shared" si="62"/>
        <v>2241</v>
      </c>
      <c r="K487" s="69">
        <f t="shared" si="62"/>
        <v>2676</v>
      </c>
      <c r="L487" s="69">
        <f t="shared" si="62"/>
        <v>1059</v>
      </c>
      <c r="M487" s="69">
        <f t="shared" si="63"/>
        <v>34387</v>
      </c>
      <c r="N487" s="69">
        <f t="shared" si="63"/>
        <v>25265</v>
      </c>
      <c r="O487" s="69">
        <f t="shared" si="64"/>
        <v>59652</v>
      </c>
    </row>
    <row r="488" spans="1:15" ht="15.75">
      <c r="A488" s="306" t="s">
        <v>60</v>
      </c>
      <c r="B488" s="306"/>
      <c r="C488" s="69">
        <f t="shared" si="62"/>
        <v>6937</v>
      </c>
      <c r="D488" s="69">
        <f t="shared" si="62"/>
        <v>4904</v>
      </c>
      <c r="E488" s="69">
        <f t="shared" si="62"/>
        <v>4979</v>
      </c>
      <c r="F488" s="69">
        <f t="shared" si="62"/>
        <v>3608</v>
      </c>
      <c r="G488" s="69">
        <f t="shared" si="62"/>
        <v>2993</v>
      </c>
      <c r="H488" s="69">
        <f t="shared" si="62"/>
        <v>1873</v>
      </c>
      <c r="I488" s="69">
        <f t="shared" si="62"/>
        <v>1720</v>
      </c>
      <c r="J488" s="69">
        <f t="shared" si="62"/>
        <v>1061</v>
      </c>
      <c r="K488" s="69">
        <f t="shared" si="62"/>
        <v>1510</v>
      </c>
      <c r="L488" s="69">
        <f t="shared" si="62"/>
        <v>425</v>
      </c>
      <c r="M488" s="69">
        <f t="shared" si="63"/>
        <v>18139</v>
      </c>
      <c r="N488" s="69">
        <f t="shared" si="63"/>
        <v>11871</v>
      </c>
      <c r="O488" s="69">
        <f t="shared" si="64"/>
        <v>30010</v>
      </c>
    </row>
    <row r="489" spans="1:15" ht="15.75">
      <c r="A489" s="306" t="s">
        <v>61</v>
      </c>
      <c r="B489" s="306"/>
      <c r="C489" s="69">
        <f t="shared" si="62"/>
        <v>21743</v>
      </c>
      <c r="D489" s="69">
        <f t="shared" si="62"/>
        <v>17224</v>
      </c>
      <c r="E489" s="69">
        <f t="shared" si="62"/>
        <v>13382</v>
      </c>
      <c r="F489" s="69">
        <f t="shared" si="62"/>
        <v>11833</v>
      </c>
      <c r="G489" s="69">
        <f t="shared" si="62"/>
        <v>6396</v>
      </c>
      <c r="H489" s="69">
        <f t="shared" si="62"/>
        <v>5220</v>
      </c>
      <c r="I489" s="69">
        <f t="shared" si="62"/>
        <v>3735</v>
      </c>
      <c r="J489" s="69">
        <f t="shared" si="62"/>
        <v>2163</v>
      </c>
      <c r="K489" s="69">
        <f t="shared" si="62"/>
        <v>2537</v>
      </c>
      <c r="L489" s="69">
        <f t="shared" si="62"/>
        <v>969</v>
      </c>
      <c r="M489" s="69">
        <f t="shared" si="63"/>
        <v>47793</v>
      </c>
      <c r="N489" s="69">
        <f t="shared" si="63"/>
        <v>37409</v>
      </c>
      <c r="O489" s="69">
        <f t="shared" si="64"/>
        <v>85202</v>
      </c>
    </row>
    <row r="490" spans="1:15" ht="15.75">
      <c r="A490" s="306" t="s">
        <v>25</v>
      </c>
      <c r="B490" s="306"/>
      <c r="C490" s="69">
        <f aca="true" t="shared" si="65" ref="C490:L490">SUM(C470:C489)</f>
        <v>241686</v>
      </c>
      <c r="D490" s="69">
        <f t="shared" si="65"/>
        <v>190248</v>
      </c>
      <c r="E490" s="69">
        <f t="shared" si="65"/>
        <v>135041</v>
      </c>
      <c r="F490" s="69">
        <f t="shared" si="65"/>
        <v>119040</v>
      </c>
      <c r="G490" s="69">
        <f t="shared" si="65"/>
        <v>69957</v>
      </c>
      <c r="H490" s="69">
        <f t="shared" si="65"/>
        <v>53058</v>
      </c>
      <c r="I490" s="69">
        <f t="shared" si="65"/>
        <v>41552</v>
      </c>
      <c r="J490" s="69">
        <f t="shared" si="65"/>
        <v>24741</v>
      </c>
      <c r="K490" s="69">
        <f t="shared" si="65"/>
        <v>27014</v>
      </c>
      <c r="L490" s="69">
        <f t="shared" si="65"/>
        <v>11386</v>
      </c>
      <c r="M490" s="69">
        <f>SUM(K490,I490,G490,E490,C490)</f>
        <v>515250</v>
      </c>
      <c r="N490" s="69">
        <f>SUM(L490,J490,H490,F490,D490)</f>
        <v>398473</v>
      </c>
      <c r="O490" s="69">
        <f>SUM(M490:N490)</f>
        <v>913723</v>
      </c>
    </row>
    <row r="491" spans="1:15" ht="15.75">
      <c r="A491" s="70"/>
      <c r="B491" s="70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</row>
    <row r="494" spans="1:15" ht="30.75">
      <c r="A494" s="305" t="s">
        <v>157</v>
      </c>
      <c r="B494" s="305"/>
      <c r="C494" s="305"/>
      <c r="D494" s="305"/>
      <c r="E494" s="305"/>
      <c r="F494" s="305"/>
      <c r="G494" s="305"/>
      <c r="H494" s="305"/>
      <c r="I494" s="305"/>
      <c r="J494" s="305"/>
      <c r="K494" s="305"/>
      <c r="L494" s="305"/>
      <c r="M494" s="305"/>
      <c r="N494" s="305"/>
      <c r="O494" s="305"/>
    </row>
    <row r="495" spans="1:15" ht="12.75">
      <c r="A495" s="282" t="s">
        <v>20</v>
      </c>
      <c r="B495" s="282"/>
      <c r="C495" s="282"/>
      <c r="D495" s="282"/>
      <c r="E495" s="282"/>
      <c r="F495" s="282"/>
      <c r="G495" s="282"/>
      <c r="H495" s="282"/>
      <c r="I495" s="282"/>
      <c r="J495" s="282"/>
      <c r="K495" s="282"/>
      <c r="L495" s="282"/>
      <c r="M495" s="282"/>
      <c r="N495" s="282"/>
      <c r="O495" s="282"/>
    </row>
    <row r="496" spans="1:15" ht="12.75">
      <c r="A496" s="282"/>
      <c r="B496" s="282"/>
      <c r="C496" s="282"/>
      <c r="D496" s="282"/>
      <c r="E496" s="282"/>
      <c r="F496" s="282"/>
      <c r="G496" s="282"/>
      <c r="H496" s="282"/>
      <c r="I496" s="282"/>
      <c r="J496" s="282"/>
      <c r="K496" s="282"/>
      <c r="L496" s="282"/>
      <c r="M496" s="282"/>
      <c r="N496" s="282"/>
      <c r="O496" s="282"/>
    </row>
    <row r="497" spans="1:15" ht="15.75">
      <c r="A497" s="277" t="s">
        <v>29</v>
      </c>
      <c r="B497" s="277"/>
      <c r="C497" s="280" t="s">
        <v>66</v>
      </c>
      <c r="D497" s="277"/>
      <c r="E497" s="280" t="s">
        <v>68</v>
      </c>
      <c r="F497" s="277"/>
      <c r="G497" s="280" t="s">
        <v>74</v>
      </c>
      <c r="H497" s="277"/>
      <c r="I497" s="280" t="s">
        <v>75</v>
      </c>
      <c r="J497" s="277"/>
      <c r="K497" s="280" t="s">
        <v>76</v>
      </c>
      <c r="L497" s="280"/>
      <c r="M497" s="280" t="s">
        <v>25</v>
      </c>
      <c r="N497" s="280"/>
      <c r="O497" s="280"/>
    </row>
    <row r="498" spans="1:15" ht="15.75">
      <c r="A498" s="277"/>
      <c r="B498" s="277"/>
      <c r="C498" s="18" t="s">
        <v>128</v>
      </c>
      <c r="D498" s="21" t="s">
        <v>27</v>
      </c>
      <c r="E498" s="18" t="s">
        <v>128</v>
      </c>
      <c r="F498" s="21" t="s">
        <v>27</v>
      </c>
      <c r="G498" s="18" t="s">
        <v>128</v>
      </c>
      <c r="H498" s="21" t="s">
        <v>27</v>
      </c>
      <c r="I498" s="18" t="s">
        <v>128</v>
      </c>
      <c r="J498" s="21" t="s">
        <v>27</v>
      </c>
      <c r="K498" s="18" t="s">
        <v>128</v>
      </c>
      <c r="L498" s="21" t="s">
        <v>27</v>
      </c>
      <c r="M498" s="18" t="s">
        <v>128</v>
      </c>
      <c r="N498" s="21" t="s">
        <v>27</v>
      </c>
      <c r="O498" s="21" t="s">
        <v>25</v>
      </c>
    </row>
    <row r="499" spans="1:15" ht="15.75">
      <c r="A499" s="276" t="s">
        <v>41</v>
      </c>
      <c r="B499" s="304"/>
      <c r="C499" s="7">
        <v>15579</v>
      </c>
      <c r="D499" s="7">
        <v>13251</v>
      </c>
      <c r="E499" s="7">
        <v>7921</v>
      </c>
      <c r="F499" s="7">
        <v>5761</v>
      </c>
      <c r="G499" s="7">
        <v>4733</v>
      </c>
      <c r="H499" s="7">
        <v>2825</v>
      </c>
      <c r="I499" s="7">
        <v>2780</v>
      </c>
      <c r="J499" s="7">
        <v>1253</v>
      </c>
      <c r="K499" s="7">
        <v>1325</v>
      </c>
      <c r="L499" s="7">
        <v>378</v>
      </c>
      <c r="M499" s="7">
        <f>K499+I499+G499+E499+C499</f>
        <v>32338</v>
      </c>
      <c r="N499" s="7">
        <f>L499+J499+H499+F499+D499</f>
        <v>23468</v>
      </c>
      <c r="O499" s="7">
        <f>SUM(M499:N499)</f>
        <v>55806</v>
      </c>
    </row>
    <row r="500" spans="1:15" ht="15.75">
      <c r="A500" s="276" t="s">
        <v>42</v>
      </c>
      <c r="B500" s="304"/>
      <c r="C500" s="7">
        <v>8605</v>
      </c>
      <c r="D500" s="7">
        <v>7608</v>
      </c>
      <c r="E500" s="7">
        <v>5344</v>
      </c>
      <c r="F500" s="7">
        <v>5645</v>
      </c>
      <c r="G500" s="7">
        <v>2190</v>
      </c>
      <c r="H500" s="7">
        <v>2113</v>
      </c>
      <c r="I500" s="7">
        <v>892</v>
      </c>
      <c r="J500" s="7">
        <v>691</v>
      </c>
      <c r="K500" s="7">
        <v>544</v>
      </c>
      <c r="L500" s="7">
        <v>258</v>
      </c>
      <c r="M500" s="7">
        <f aca="true" t="shared" si="66" ref="M500:N518">K500+I500+G500+E500+C500</f>
        <v>17575</v>
      </c>
      <c r="N500" s="7">
        <f t="shared" si="66"/>
        <v>16315</v>
      </c>
      <c r="O500" s="7">
        <f aca="true" t="shared" si="67" ref="O500:O519">SUM(M500:N500)</f>
        <v>33890</v>
      </c>
    </row>
    <row r="501" spans="1:15" ht="15.75">
      <c r="A501" s="276" t="s">
        <v>43</v>
      </c>
      <c r="B501" s="304"/>
      <c r="C501" s="7">
        <v>7144</v>
      </c>
      <c r="D501" s="15">
        <v>5810</v>
      </c>
      <c r="E501" s="7">
        <v>4063</v>
      </c>
      <c r="F501" s="7">
        <v>3408</v>
      </c>
      <c r="G501" s="7">
        <v>1588</v>
      </c>
      <c r="H501" s="7">
        <v>1182</v>
      </c>
      <c r="I501" s="7">
        <v>786</v>
      </c>
      <c r="J501" s="7">
        <v>419</v>
      </c>
      <c r="K501" s="7">
        <v>359</v>
      </c>
      <c r="L501" s="7">
        <v>164</v>
      </c>
      <c r="M501" s="7">
        <f t="shared" si="66"/>
        <v>13940</v>
      </c>
      <c r="N501" s="7">
        <f t="shared" si="66"/>
        <v>10983</v>
      </c>
      <c r="O501" s="7">
        <f t="shared" si="67"/>
        <v>24923</v>
      </c>
    </row>
    <row r="502" spans="1:15" ht="15.75">
      <c r="A502" s="276" t="s">
        <v>44</v>
      </c>
      <c r="B502" s="304"/>
      <c r="C502" s="7">
        <v>10937</v>
      </c>
      <c r="D502" s="7">
        <v>9870</v>
      </c>
      <c r="E502" s="7">
        <v>3252</v>
      </c>
      <c r="F502" s="7">
        <v>2509</v>
      </c>
      <c r="G502" s="7">
        <v>1886</v>
      </c>
      <c r="H502" s="7">
        <v>1316</v>
      </c>
      <c r="I502" s="7">
        <v>1084</v>
      </c>
      <c r="J502" s="7">
        <v>615</v>
      </c>
      <c r="K502" s="7">
        <v>573</v>
      </c>
      <c r="L502" s="7">
        <v>181</v>
      </c>
      <c r="M502" s="7">
        <f t="shared" si="66"/>
        <v>17732</v>
      </c>
      <c r="N502" s="7">
        <f t="shared" si="66"/>
        <v>14491</v>
      </c>
      <c r="O502" s="7">
        <f t="shared" si="67"/>
        <v>32223</v>
      </c>
    </row>
    <row r="503" spans="1:15" ht="15.75">
      <c r="A503" s="276" t="s">
        <v>45</v>
      </c>
      <c r="B503" s="6" t="s">
        <v>46</v>
      </c>
      <c r="C503" s="7">
        <v>7139</v>
      </c>
      <c r="D503" s="7">
        <v>6763</v>
      </c>
      <c r="E503" s="7">
        <v>3992</v>
      </c>
      <c r="F503" s="7">
        <v>3841</v>
      </c>
      <c r="G503" s="7">
        <v>1231</v>
      </c>
      <c r="H503" s="7">
        <v>859</v>
      </c>
      <c r="I503" s="7">
        <v>625</v>
      </c>
      <c r="J503" s="7">
        <v>441</v>
      </c>
      <c r="K503" s="7">
        <v>307</v>
      </c>
      <c r="L503" s="7">
        <v>141</v>
      </c>
      <c r="M503" s="7">
        <f t="shared" si="66"/>
        <v>13294</v>
      </c>
      <c r="N503" s="7">
        <f t="shared" si="66"/>
        <v>12045</v>
      </c>
      <c r="O503" s="7">
        <f t="shared" si="67"/>
        <v>25339</v>
      </c>
    </row>
    <row r="504" spans="1:15" ht="15.75">
      <c r="A504" s="276"/>
      <c r="B504" s="6" t="s">
        <v>47</v>
      </c>
      <c r="C504" s="7">
        <v>14663</v>
      </c>
      <c r="D504" s="7">
        <v>13196</v>
      </c>
      <c r="E504" s="7">
        <v>3641</v>
      </c>
      <c r="F504" s="7">
        <v>3237</v>
      </c>
      <c r="G504" s="7">
        <v>1907</v>
      </c>
      <c r="H504" s="7">
        <v>1461</v>
      </c>
      <c r="I504" s="7">
        <v>1087</v>
      </c>
      <c r="J504" s="7">
        <v>560</v>
      </c>
      <c r="K504" s="7">
        <v>540</v>
      </c>
      <c r="L504" s="7">
        <v>154</v>
      </c>
      <c r="M504" s="7">
        <f t="shared" si="66"/>
        <v>21838</v>
      </c>
      <c r="N504" s="7">
        <f t="shared" si="66"/>
        <v>18608</v>
      </c>
      <c r="O504" s="7">
        <f t="shared" si="67"/>
        <v>40446</v>
      </c>
    </row>
    <row r="505" spans="1:15" ht="15.75">
      <c r="A505" s="276"/>
      <c r="B505" s="6" t="s">
        <v>48</v>
      </c>
      <c r="C505" s="7">
        <v>6102</v>
      </c>
      <c r="D505" s="7">
        <v>4733</v>
      </c>
      <c r="E505" s="7">
        <v>2884</v>
      </c>
      <c r="F505" s="7">
        <v>3409</v>
      </c>
      <c r="G505" s="7">
        <v>1336</v>
      </c>
      <c r="H505" s="7">
        <v>1244</v>
      </c>
      <c r="I505" s="7">
        <v>704</v>
      </c>
      <c r="J505" s="7">
        <v>450</v>
      </c>
      <c r="K505" s="7">
        <v>332</v>
      </c>
      <c r="L505" s="7">
        <v>171</v>
      </c>
      <c r="M505" s="7">
        <f t="shared" si="66"/>
        <v>11358</v>
      </c>
      <c r="N505" s="7">
        <f t="shared" si="66"/>
        <v>10007</v>
      </c>
      <c r="O505" s="7">
        <f t="shared" si="67"/>
        <v>21365</v>
      </c>
    </row>
    <row r="506" spans="1:15" ht="15.75">
      <c r="A506" s="276"/>
      <c r="B506" s="6" t="s">
        <v>49</v>
      </c>
      <c r="C506" s="7">
        <v>4220</v>
      </c>
      <c r="D506" s="7">
        <v>3858</v>
      </c>
      <c r="E506" s="7">
        <v>2369</v>
      </c>
      <c r="F506" s="7">
        <v>2145</v>
      </c>
      <c r="G506" s="7">
        <v>829</v>
      </c>
      <c r="H506" s="7">
        <v>724</v>
      </c>
      <c r="I506" s="7">
        <v>350</v>
      </c>
      <c r="J506" s="7">
        <v>223</v>
      </c>
      <c r="K506" s="7">
        <v>182</v>
      </c>
      <c r="L506" s="7">
        <v>107</v>
      </c>
      <c r="M506" s="7">
        <f t="shared" si="66"/>
        <v>7950</v>
      </c>
      <c r="N506" s="7">
        <f t="shared" si="66"/>
        <v>7057</v>
      </c>
      <c r="O506" s="7">
        <f t="shared" si="67"/>
        <v>15007</v>
      </c>
    </row>
    <row r="507" spans="1:15" ht="15.75">
      <c r="A507" s="276"/>
      <c r="B507" s="6" t="s">
        <v>50</v>
      </c>
      <c r="C507" s="7">
        <v>8325</v>
      </c>
      <c r="D507" s="7">
        <v>7111</v>
      </c>
      <c r="E507" s="7">
        <v>4487</v>
      </c>
      <c r="F507" s="7">
        <v>4896</v>
      </c>
      <c r="G507" s="7">
        <v>1728</v>
      </c>
      <c r="H507" s="7">
        <v>1372</v>
      </c>
      <c r="I507" s="7">
        <v>821</v>
      </c>
      <c r="J507" s="7">
        <v>558</v>
      </c>
      <c r="K507" s="7">
        <v>424</v>
      </c>
      <c r="L507" s="7">
        <v>174</v>
      </c>
      <c r="M507" s="7">
        <f t="shared" si="66"/>
        <v>15785</v>
      </c>
      <c r="N507" s="7">
        <f t="shared" si="66"/>
        <v>14111</v>
      </c>
      <c r="O507" s="7">
        <f t="shared" si="67"/>
        <v>29896</v>
      </c>
    </row>
    <row r="508" spans="1:15" ht="15.75">
      <c r="A508" s="276"/>
      <c r="B508" s="6" t="s">
        <v>51</v>
      </c>
      <c r="C508" s="7">
        <v>5802</v>
      </c>
      <c r="D508" s="7">
        <v>5326</v>
      </c>
      <c r="E508" s="7">
        <v>3139</v>
      </c>
      <c r="F508" s="7">
        <v>3091</v>
      </c>
      <c r="G508" s="7">
        <v>1124</v>
      </c>
      <c r="H508" s="7">
        <v>1033</v>
      </c>
      <c r="I508" s="7">
        <v>531</v>
      </c>
      <c r="J508" s="7">
        <v>312</v>
      </c>
      <c r="K508" s="7">
        <v>412</v>
      </c>
      <c r="L508" s="7">
        <v>163</v>
      </c>
      <c r="M508" s="7">
        <f t="shared" si="66"/>
        <v>11008</v>
      </c>
      <c r="N508" s="7">
        <f t="shared" si="66"/>
        <v>9925</v>
      </c>
      <c r="O508" s="7">
        <f t="shared" si="67"/>
        <v>20933</v>
      </c>
    </row>
    <row r="509" spans="1:15" ht="15.75">
      <c r="A509" s="276" t="s">
        <v>52</v>
      </c>
      <c r="B509" s="304"/>
      <c r="C509" s="7">
        <v>11058</v>
      </c>
      <c r="D509" s="7">
        <v>8706</v>
      </c>
      <c r="E509" s="7">
        <v>5736</v>
      </c>
      <c r="F509" s="7">
        <v>4961</v>
      </c>
      <c r="G509" s="7">
        <v>2755</v>
      </c>
      <c r="H509" s="7">
        <v>2188</v>
      </c>
      <c r="I509" s="7">
        <v>1569</v>
      </c>
      <c r="J509" s="7">
        <v>986</v>
      </c>
      <c r="K509" s="7">
        <v>923</v>
      </c>
      <c r="L509" s="7">
        <v>492</v>
      </c>
      <c r="M509" s="7">
        <f t="shared" si="66"/>
        <v>22041</v>
      </c>
      <c r="N509" s="7">
        <f t="shared" si="66"/>
        <v>17333</v>
      </c>
      <c r="O509" s="7">
        <f t="shared" si="67"/>
        <v>39374</v>
      </c>
    </row>
    <row r="510" spans="1:15" ht="15.75">
      <c r="A510" s="276" t="s">
        <v>53</v>
      </c>
      <c r="B510" s="304"/>
      <c r="C510" s="7">
        <v>10544</v>
      </c>
      <c r="D510" s="7">
        <v>8353</v>
      </c>
      <c r="E510" s="7">
        <v>6123</v>
      </c>
      <c r="F510" s="7">
        <v>5223</v>
      </c>
      <c r="G510" s="7">
        <v>2964</v>
      </c>
      <c r="H510" s="7">
        <v>2150</v>
      </c>
      <c r="I510" s="7">
        <v>1743</v>
      </c>
      <c r="J510" s="7">
        <v>1187</v>
      </c>
      <c r="K510" s="7">
        <v>1338</v>
      </c>
      <c r="L510" s="7">
        <v>567</v>
      </c>
      <c r="M510" s="7">
        <f t="shared" si="66"/>
        <v>22712</v>
      </c>
      <c r="N510" s="7">
        <f t="shared" si="66"/>
        <v>17480</v>
      </c>
      <c r="O510" s="7">
        <f t="shared" si="67"/>
        <v>40192</v>
      </c>
    </row>
    <row r="511" spans="1:15" ht="15.75">
      <c r="A511" s="276" t="s">
        <v>54</v>
      </c>
      <c r="B511" s="304"/>
      <c r="C511" s="7">
        <v>5743</v>
      </c>
      <c r="D511" s="7">
        <v>4640</v>
      </c>
      <c r="E511" s="7">
        <v>3768</v>
      </c>
      <c r="F511" s="7">
        <v>3576</v>
      </c>
      <c r="G511" s="7">
        <v>2279</v>
      </c>
      <c r="H511" s="7">
        <v>1715</v>
      </c>
      <c r="I511" s="7">
        <v>1396</v>
      </c>
      <c r="J511" s="7">
        <v>826</v>
      </c>
      <c r="K511" s="7">
        <v>970</v>
      </c>
      <c r="L511" s="7">
        <v>435</v>
      </c>
      <c r="M511" s="7">
        <f t="shared" si="66"/>
        <v>14156</v>
      </c>
      <c r="N511" s="7">
        <f t="shared" si="66"/>
        <v>11192</v>
      </c>
      <c r="O511" s="7">
        <f t="shared" si="67"/>
        <v>25348</v>
      </c>
    </row>
    <row r="512" spans="1:15" ht="15.75">
      <c r="A512" s="276" t="s">
        <v>55</v>
      </c>
      <c r="B512" s="304"/>
      <c r="C512" s="7">
        <v>8071</v>
      </c>
      <c r="D512" s="7">
        <v>6620</v>
      </c>
      <c r="E512" s="7">
        <v>3514</v>
      </c>
      <c r="F512" s="7">
        <v>3748</v>
      </c>
      <c r="G512" s="7">
        <v>1802</v>
      </c>
      <c r="H512" s="7">
        <v>1573</v>
      </c>
      <c r="I512" s="7">
        <v>1024</v>
      </c>
      <c r="J512" s="7">
        <v>718</v>
      </c>
      <c r="K512" s="7">
        <v>575</v>
      </c>
      <c r="L512" s="7">
        <v>383</v>
      </c>
      <c r="M512" s="7">
        <f t="shared" si="66"/>
        <v>14986</v>
      </c>
      <c r="N512" s="7">
        <f t="shared" si="66"/>
        <v>13042</v>
      </c>
      <c r="O512" s="7">
        <f t="shared" si="67"/>
        <v>28028</v>
      </c>
    </row>
    <row r="513" spans="1:15" ht="15.75">
      <c r="A513" s="276" t="s">
        <v>81</v>
      </c>
      <c r="B513" s="304"/>
      <c r="C513" s="7">
        <v>7988</v>
      </c>
      <c r="D513" s="7">
        <v>5594</v>
      </c>
      <c r="E513" s="7">
        <v>3111</v>
      </c>
      <c r="F513" s="7">
        <v>2975</v>
      </c>
      <c r="G513" s="7">
        <v>1657</v>
      </c>
      <c r="H513" s="7">
        <v>1370</v>
      </c>
      <c r="I513" s="7">
        <v>986</v>
      </c>
      <c r="J513" s="7">
        <v>652</v>
      </c>
      <c r="K513" s="7">
        <v>516</v>
      </c>
      <c r="L513" s="7">
        <v>263</v>
      </c>
      <c r="M513" s="7">
        <f t="shared" si="66"/>
        <v>14258</v>
      </c>
      <c r="N513" s="7">
        <f t="shared" si="66"/>
        <v>10854</v>
      </c>
      <c r="O513" s="7">
        <f t="shared" si="67"/>
        <v>25112</v>
      </c>
    </row>
    <row r="514" spans="1:15" ht="15.75">
      <c r="A514" s="276" t="s">
        <v>57</v>
      </c>
      <c r="B514" s="304"/>
      <c r="C514" s="7">
        <v>3134</v>
      </c>
      <c r="D514" s="7">
        <v>2417</v>
      </c>
      <c r="E514" s="7">
        <v>2353</v>
      </c>
      <c r="F514" s="7">
        <v>2058</v>
      </c>
      <c r="G514" s="7">
        <v>1436</v>
      </c>
      <c r="H514" s="7">
        <v>964</v>
      </c>
      <c r="I514" s="7">
        <v>905</v>
      </c>
      <c r="J514" s="7">
        <v>481</v>
      </c>
      <c r="K514" s="7">
        <v>570</v>
      </c>
      <c r="L514" s="7">
        <v>192</v>
      </c>
      <c r="M514" s="7">
        <f t="shared" si="66"/>
        <v>8398</v>
      </c>
      <c r="N514" s="7">
        <f t="shared" si="66"/>
        <v>6112</v>
      </c>
      <c r="O514" s="7">
        <f t="shared" si="67"/>
        <v>14510</v>
      </c>
    </row>
    <row r="515" spans="1:15" ht="15.75">
      <c r="A515" s="276" t="s">
        <v>58</v>
      </c>
      <c r="B515" s="304"/>
      <c r="C515" s="7">
        <v>5474</v>
      </c>
      <c r="D515" s="7">
        <v>3940</v>
      </c>
      <c r="E515" s="7">
        <v>3476</v>
      </c>
      <c r="F515" s="7">
        <v>3015</v>
      </c>
      <c r="G515" s="7">
        <v>1890</v>
      </c>
      <c r="H515" s="7">
        <v>1259</v>
      </c>
      <c r="I515" s="7">
        <v>1129</v>
      </c>
      <c r="J515" s="7">
        <v>578</v>
      </c>
      <c r="K515" s="7">
        <v>743</v>
      </c>
      <c r="L515" s="7">
        <v>193</v>
      </c>
      <c r="M515" s="7">
        <f t="shared" si="66"/>
        <v>12712</v>
      </c>
      <c r="N515" s="7">
        <f t="shared" si="66"/>
        <v>8985</v>
      </c>
      <c r="O515" s="7">
        <f t="shared" si="67"/>
        <v>21697</v>
      </c>
    </row>
    <row r="516" spans="1:15" ht="15.75">
      <c r="A516" s="276" t="s">
        <v>59</v>
      </c>
      <c r="B516" s="304"/>
      <c r="C516" s="7">
        <v>8399</v>
      </c>
      <c r="D516" s="7">
        <v>5752</v>
      </c>
      <c r="E516" s="7">
        <v>6024</v>
      </c>
      <c r="F516" s="7">
        <v>6149</v>
      </c>
      <c r="G516" s="7">
        <v>3579</v>
      </c>
      <c r="H516" s="7">
        <v>2757</v>
      </c>
      <c r="I516" s="7">
        <v>2241</v>
      </c>
      <c r="J516" s="7">
        <v>1260</v>
      </c>
      <c r="K516" s="7">
        <v>1579</v>
      </c>
      <c r="L516" s="7">
        <v>566</v>
      </c>
      <c r="M516" s="7">
        <f t="shared" si="66"/>
        <v>21822</v>
      </c>
      <c r="N516" s="7">
        <f t="shared" si="66"/>
        <v>16484</v>
      </c>
      <c r="O516" s="7">
        <f t="shared" si="67"/>
        <v>38306</v>
      </c>
    </row>
    <row r="517" spans="1:15" ht="15.75">
      <c r="A517" s="276" t="s">
        <v>60</v>
      </c>
      <c r="B517" s="304"/>
      <c r="C517" s="7">
        <v>4554</v>
      </c>
      <c r="D517" s="7">
        <v>3300</v>
      </c>
      <c r="E517" s="7">
        <v>3619</v>
      </c>
      <c r="F517" s="7">
        <v>2369</v>
      </c>
      <c r="G517" s="7">
        <v>1465</v>
      </c>
      <c r="H517" s="7">
        <v>990</v>
      </c>
      <c r="I517" s="7">
        <v>950</v>
      </c>
      <c r="J517" s="7">
        <v>785</v>
      </c>
      <c r="K517" s="7">
        <v>987</v>
      </c>
      <c r="L517" s="7">
        <v>450</v>
      </c>
      <c r="M517" s="7">
        <f t="shared" si="66"/>
        <v>11575</v>
      </c>
      <c r="N517" s="7">
        <f t="shared" si="66"/>
        <v>7894</v>
      </c>
      <c r="O517" s="7">
        <f t="shared" si="67"/>
        <v>19469</v>
      </c>
    </row>
    <row r="518" spans="1:15" ht="15.75">
      <c r="A518" s="276" t="s">
        <v>61</v>
      </c>
      <c r="B518" s="304"/>
      <c r="C518" s="7">
        <v>14221</v>
      </c>
      <c r="D518" s="7">
        <v>11960</v>
      </c>
      <c r="E518" s="7">
        <v>7775</v>
      </c>
      <c r="F518" s="7">
        <v>7994</v>
      </c>
      <c r="G518" s="7">
        <v>3174</v>
      </c>
      <c r="H518" s="7">
        <v>3026</v>
      </c>
      <c r="I518" s="7">
        <v>1777</v>
      </c>
      <c r="J518" s="7">
        <v>1153</v>
      </c>
      <c r="K518" s="7">
        <v>973</v>
      </c>
      <c r="L518" s="7">
        <v>443</v>
      </c>
      <c r="M518" s="7">
        <f t="shared" si="66"/>
        <v>27920</v>
      </c>
      <c r="N518" s="7">
        <f t="shared" si="66"/>
        <v>24576</v>
      </c>
      <c r="O518" s="7">
        <f t="shared" si="67"/>
        <v>52496</v>
      </c>
    </row>
    <row r="519" spans="1:15" ht="15.75">
      <c r="A519" s="277" t="s">
        <v>25</v>
      </c>
      <c r="B519" s="277"/>
      <c r="C519" s="22">
        <f>SUM(C499:C518)</f>
        <v>167702</v>
      </c>
      <c r="D519" s="22">
        <f aca="true" t="shared" si="68" ref="D519:N519">SUM(D499:D518)</f>
        <v>138808</v>
      </c>
      <c r="E519" s="22">
        <f t="shared" si="68"/>
        <v>86591</v>
      </c>
      <c r="F519" s="22">
        <f t="shared" si="68"/>
        <v>80010</v>
      </c>
      <c r="G519" s="22">
        <f t="shared" si="68"/>
        <v>41553</v>
      </c>
      <c r="H519" s="22">
        <f t="shared" si="68"/>
        <v>32121</v>
      </c>
      <c r="I519" s="22">
        <f t="shared" si="68"/>
        <v>23380</v>
      </c>
      <c r="J519" s="22">
        <f t="shared" si="68"/>
        <v>14148</v>
      </c>
      <c r="K519" s="22">
        <f t="shared" si="68"/>
        <v>14172</v>
      </c>
      <c r="L519" s="22">
        <f t="shared" si="68"/>
        <v>5875</v>
      </c>
      <c r="M519" s="22">
        <f t="shared" si="68"/>
        <v>333398</v>
      </c>
      <c r="N519" s="22">
        <f t="shared" si="68"/>
        <v>270962</v>
      </c>
      <c r="O519" s="7">
        <f t="shared" si="67"/>
        <v>604360</v>
      </c>
    </row>
    <row r="522" spans="1:15" ht="15.75">
      <c r="A522" s="303"/>
      <c r="B522" s="303"/>
      <c r="C522" s="303"/>
      <c r="D522" s="303"/>
      <c r="E522" s="303"/>
      <c r="F522" s="303"/>
      <c r="G522" s="303"/>
      <c r="H522" s="303"/>
      <c r="I522" s="303"/>
      <c r="J522" s="303"/>
      <c r="K522" s="303"/>
      <c r="L522" s="303"/>
      <c r="M522" s="303"/>
      <c r="N522" s="303"/>
      <c r="O522" s="303"/>
    </row>
    <row r="525" spans="1:17" ht="30.75">
      <c r="A525" s="282" t="s">
        <v>162</v>
      </c>
      <c r="B525" s="282"/>
      <c r="C525" s="282"/>
      <c r="D525" s="282"/>
      <c r="E525" s="282"/>
      <c r="F525" s="282"/>
      <c r="G525" s="282"/>
      <c r="H525" s="282"/>
      <c r="I525" s="282"/>
      <c r="J525" s="282"/>
      <c r="K525" s="282"/>
      <c r="L525" s="282"/>
      <c r="M525" s="282"/>
      <c r="N525" s="282"/>
      <c r="O525" s="282"/>
      <c r="P525" s="282"/>
      <c r="Q525" s="282"/>
    </row>
    <row r="526" spans="1:17" ht="30.75">
      <c r="A526" s="299" t="s">
        <v>8</v>
      </c>
      <c r="B526" s="282"/>
      <c r="C526" s="282"/>
      <c r="D526" s="282"/>
      <c r="E526" s="282"/>
      <c r="F526" s="282"/>
      <c r="G526" s="282"/>
      <c r="H526" s="282"/>
      <c r="I526" s="282"/>
      <c r="J526" s="282"/>
      <c r="K526" s="282"/>
      <c r="L526" s="282"/>
      <c r="M526" s="282"/>
      <c r="N526" s="282"/>
      <c r="O526" s="282"/>
      <c r="P526" s="282"/>
      <c r="Q526" s="282"/>
    </row>
    <row r="527" spans="2:16" ht="15.75">
      <c r="B527" s="283" t="s">
        <v>101</v>
      </c>
      <c r="C527" s="284"/>
      <c r="D527" s="283" t="s">
        <v>136</v>
      </c>
      <c r="E527" s="283"/>
      <c r="F527" s="283" t="s">
        <v>137</v>
      </c>
      <c r="G527" s="283"/>
      <c r="H527" s="283" t="s">
        <v>74</v>
      </c>
      <c r="I527" s="283"/>
      <c r="J527" s="283" t="s">
        <v>138</v>
      </c>
      <c r="K527" s="283"/>
      <c r="L527" s="283" t="s">
        <v>76</v>
      </c>
      <c r="M527" s="283"/>
      <c r="N527" s="283" t="s">
        <v>25</v>
      </c>
      <c r="O527" s="283"/>
      <c r="P527" s="283"/>
    </row>
    <row r="528" spans="2:16" ht="15.75">
      <c r="B528" s="283"/>
      <c r="C528" s="284"/>
      <c r="D528" s="26" t="s">
        <v>26</v>
      </c>
      <c r="E528" s="26" t="s">
        <v>27</v>
      </c>
      <c r="F528" s="26" t="s">
        <v>26</v>
      </c>
      <c r="G528" s="26" t="s">
        <v>27</v>
      </c>
      <c r="H528" s="26" t="s">
        <v>26</v>
      </c>
      <c r="I528" s="26" t="s">
        <v>27</v>
      </c>
      <c r="J528" s="26" t="s">
        <v>26</v>
      </c>
      <c r="K528" s="26" t="s">
        <v>27</v>
      </c>
      <c r="L528" s="26" t="s">
        <v>26</v>
      </c>
      <c r="M528" s="26" t="s">
        <v>27</v>
      </c>
      <c r="N528" s="26" t="s">
        <v>26</v>
      </c>
      <c r="O528" s="26" t="s">
        <v>27</v>
      </c>
      <c r="P528" s="26" t="s">
        <v>25</v>
      </c>
    </row>
    <row r="529" spans="2:16" ht="15.75">
      <c r="B529" s="295" t="s">
        <v>41</v>
      </c>
      <c r="C529" s="296"/>
      <c r="D529" s="37">
        <v>222</v>
      </c>
      <c r="E529" s="37">
        <v>95</v>
      </c>
      <c r="F529" s="37">
        <v>58</v>
      </c>
      <c r="G529" s="37">
        <v>24</v>
      </c>
      <c r="H529" s="37">
        <v>11</v>
      </c>
      <c r="I529" s="37">
        <v>4</v>
      </c>
      <c r="J529" s="37">
        <v>7</v>
      </c>
      <c r="K529" s="37">
        <v>7</v>
      </c>
      <c r="L529" s="37">
        <v>14</v>
      </c>
      <c r="M529" s="37">
        <v>1</v>
      </c>
      <c r="N529" s="37">
        <f aca="true" t="shared" si="69" ref="N529:O548">L529+J529+H529+F529+D529</f>
        <v>312</v>
      </c>
      <c r="O529" s="37">
        <f t="shared" si="69"/>
        <v>131</v>
      </c>
      <c r="P529" s="37">
        <f aca="true" t="shared" si="70" ref="P529:P549">SUM(N529:O529)</f>
        <v>443</v>
      </c>
    </row>
    <row r="530" spans="2:16" ht="15.75">
      <c r="B530" s="295" t="s">
        <v>42</v>
      </c>
      <c r="C530" s="296"/>
      <c r="D530" s="37">
        <v>39</v>
      </c>
      <c r="E530" s="37">
        <v>9</v>
      </c>
      <c r="F530" s="37">
        <v>2</v>
      </c>
      <c r="G530" s="37">
        <v>1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f t="shared" si="69"/>
        <v>41</v>
      </c>
      <c r="O530" s="37">
        <f t="shared" si="69"/>
        <v>10</v>
      </c>
      <c r="P530" s="37">
        <f t="shared" si="70"/>
        <v>51</v>
      </c>
    </row>
    <row r="531" spans="2:16" ht="15.75">
      <c r="B531" s="295" t="s">
        <v>43</v>
      </c>
      <c r="C531" s="296"/>
      <c r="D531" s="37">
        <v>37</v>
      </c>
      <c r="E531" s="37">
        <v>22</v>
      </c>
      <c r="F531" s="37">
        <v>9</v>
      </c>
      <c r="G531" s="37">
        <v>1</v>
      </c>
      <c r="H531" s="37">
        <v>6</v>
      </c>
      <c r="I531" s="37">
        <v>0</v>
      </c>
      <c r="J531" s="37">
        <v>0</v>
      </c>
      <c r="K531" s="37">
        <v>0</v>
      </c>
      <c r="L531" s="37">
        <v>1</v>
      </c>
      <c r="M531" s="37">
        <v>0</v>
      </c>
      <c r="N531" s="37">
        <f t="shared" si="69"/>
        <v>53</v>
      </c>
      <c r="O531" s="37">
        <f t="shared" si="69"/>
        <v>23</v>
      </c>
      <c r="P531" s="37">
        <f t="shared" si="70"/>
        <v>76</v>
      </c>
    </row>
    <row r="532" spans="2:16" ht="15.75">
      <c r="B532" s="295" t="s">
        <v>44</v>
      </c>
      <c r="C532" s="296"/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f t="shared" si="69"/>
        <v>0</v>
      </c>
      <c r="O532" s="37">
        <f t="shared" si="69"/>
        <v>0</v>
      </c>
      <c r="P532" s="37">
        <f t="shared" si="70"/>
        <v>0</v>
      </c>
    </row>
    <row r="533" spans="2:16" ht="15.75">
      <c r="B533" s="295" t="s">
        <v>45</v>
      </c>
      <c r="C533" s="16" t="s">
        <v>82</v>
      </c>
      <c r="D533" s="37">
        <v>117</v>
      </c>
      <c r="E533" s="37">
        <v>53</v>
      </c>
      <c r="F533" s="37">
        <v>45</v>
      </c>
      <c r="G533" s="37">
        <v>7</v>
      </c>
      <c r="H533" s="37">
        <v>9</v>
      </c>
      <c r="I533" s="37">
        <v>2</v>
      </c>
      <c r="J533" s="37">
        <v>5</v>
      </c>
      <c r="K533" s="37">
        <v>0</v>
      </c>
      <c r="L533" s="37">
        <v>4</v>
      </c>
      <c r="M533" s="37">
        <v>1</v>
      </c>
      <c r="N533" s="37">
        <f t="shared" si="69"/>
        <v>180</v>
      </c>
      <c r="O533" s="37">
        <f t="shared" si="69"/>
        <v>63</v>
      </c>
      <c r="P533" s="37">
        <f t="shared" si="70"/>
        <v>243</v>
      </c>
    </row>
    <row r="534" spans="2:16" ht="15.75">
      <c r="B534" s="295"/>
      <c r="C534" s="16" t="s">
        <v>83</v>
      </c>
      <c r="D534" s="37">
        <v>237</v>
      </c>
      <c r="E534" s="37">
        <v>120</v>
      </c>
      <c r="F534" s="37">
        <v>138</v>
      </c>
      <c r="G534" s="37">
        <v>119</v>
      </c>
      <c r="H534" s="37">
        <v>11</v>
      </c>
      <c r="I534" s="37">
        <v>4</v>
      </c>
      <c r="J534" s="37">
        <v>2</v>
      </c>
      <c r="K534" s="37">
        <v>0</v>
      </c>
      <c r="L534" s="37">
        <v>3</v>
      </c>
      <c r="M534" s="37">
        <v>1</v>
      </c>
      <c r="N534" s="37">
        <f t="shared" si="69"/>
        <v>391</v>
      </c>
      <c r="O534" s="37">
        <f t="shared" si="69"/>
        <v>244</v>
      </c>
      <c r="P534" s="37">
        <f t="shared" si="70"/>
        <v>635</v>
      </c>
    </row>
    <row r="535" spans="2:16" ht="15.75">
      <c r="B535" s="295"/>
      <c r="C535" s="16" t="s">
        <v>84</v>
      </c>
      <c r="D535" s="37">
        <v>18</v>
      </c>
      <c r="E535" s="37">
        <v>3</v>
      </c>
      <c r="F535" s="37">
        <v>4</v>
      </c>
      <c r="G535" s="37">
        <v>0</v>
      </c>
      <c r="H535" s="37">
        <v>0</v>
      </c>
      <c r="I535" s="37">
        <v>0</v>
      </c>
      <c r="J535" s="37">
        <v>1</v>
      </c>
      <c r="K535" s="37">
        <v>1</v>
      </c>
      <c r="L535" s="37">
        <v>0</v>
      </c>
      <c r="M535" s="37">
        <v>0</v>
      </c>
      <c r="N535" s="37">
        <f t="shared" si="69"/>
        <v>23</v>
      </c>
      <c r="O535" s="37">
        <f t="shared" si="69"/>
        <v>4</v>
      </c>
      <c r="P535" s="37">
        <f t="shared" si="70"/>
        <v>27</v>
      </c>
    </row>
    <row r="536" spans="2:16" ht="15.75">
      <c r="B536" s="295"/>
      <c r="C536" s="16" t="s">
        <v>94</v>
      </c>
      <c r="D536" s="37">
        <v>119</v>
      </c>
      <c r="E536" s="37">
        <v>93</v>
      </c>
      <c r="F536" s="37">
        <v>36</v>
      </c>
      <c r="G536" s="37">
        <v>17</v>
      </c>
      <c r="H536" s="37">
        <v>5</v>
      </c>
      <c r="I536" s="37">
        <v>3</v>
      </c>
      <c r="J536" s="37">
        <v>3</v>
      </c>
      <c r="K536" s="37">
        <v>1</v>
      </c>
      <c r="L536" s="37">
        <v>0</v>
      </c>
      <c r="M536" s="37">
        <v>0</v>
      </c>
      <c r="N536" s="37">
        <f t="shared" si="69"/>
        <v>163</v>
      </c>
      <c r="O536" s="37">
        <f t="shared" si="69"/>
        <v>114</v>
      </c>
      <c r="P536" s="37">
        <f t="shared" si="70"/>
        <v>277</v>
      </c>
    </row>
    <row r="537" spans="2:16" ht="15.75">
      <c r="B537" s="295"/>
      <c r="C537" s="16" t="s">
        <v>95</v>
      </c>
      <c r="D537" s="37">
        <v>69</v>
      </c>
      <c r="E537" s="37">
        <v>34</v>
      </c>
      <c r="F537" s="37">
        <v>5</v>
      </c>
      <c r="G537" s="37">
        <v>4</v>
      </c>
      <c r="H537" s="37">
        <v>1</v>
      </c>
      <c r="I537" s="37">
        <v>1</v>
      </c>
      <c r="J537" s="37">
        <v>1</v>
      </c>
      <c r="K537" s="37">
        <v>0</v>
      </c>
      <c r="L537" s="37">
        <v>1</v>
      </c>
      <c r="M537" s="37">
        <v>0</v>
      </c>
      <c r="N537" s="37">
        <f t="shared" si="69"/>
        <v>77</v>
      </c>
      <c r="O537" s="37">
        <f t="shared" si="69"/>
        <v>39</v>
      </c>
      <c r="P537" s="37">
        <f t="shared" si="70"/>
        <v>116</v>
      </c>
    </row>
    <row r="538" spans="2:16" ht="15.75">
      <c r="B538" s="295"/>
      <c r="C538" s="16" t="s">
        <v>96</v>
      </c>
      <c r="D538" s="37">
        <v>104</v>
      </c>
      <c r="E538" s="37">
        <v>74</v>
      </c>
      <c r="F538" s="37">
        <v>33</v>
      </c>
      <c r="G538" s="37">
        <v>19</v>
      </c>
      <c r="H538" s="37">
        <v>22</v>
      </c>
      <c r="I538" s="37">
        <v>8</v>
      </c>
      <c r="J538" s="37">
        <v>4</v>
      </c>
      <c r="K538" s="37">
        <v>1</v>
      </c>
      <c r="L538" s="37">
        <v>0</v>
      </c>
      <c r="M538" s="37">
        <v>0</v>
      </c>
      <c r="N538" s="37">
        <f t="shared" si="69"/>
        <v>163</v>
      </c>
      <c r="O538" s="37">
        <f t="shared" si="69"/>
        <v>102</v>
      </c>
      <c r="P538" s="37">
        <f t="shared" si="70"/>
        <v>265</v>
      </c>
    </row>
    <row r="539" spans="2:16" ht="15.75">
      <c r="B539" s="295" t="s">
        <v>52</v>
      </c>
      <c r="C539" s="296"/>
      <c r="D539" s="37">
        <v>41</v>
      </c>
      <c r="E539" s="37">
        <v>25</v>
      </c>
      <c r="F539" s="37">
        <v>12</v>
      </c>
      <c r="G539" s="37">
        <v>13</v>
      </c>
      <c r="H539" s="37">
        <v>14</v>
      </c>
      <c r="I539" s="37">
        <v>11</v>
      </c>
      <c r="J539" s="37">
        <v>1</v>
      </c>
      <c r="K539" s="37">
        <v>1</v>
      </c>
      <c r="L539" s="37">
        <v>1</v>
      </c>
      <c r="M539" s="37">
        <v>1</v>
      </c>
      <c r="N539" s="37">
        <f t="shared" si="69"/>
        <v>69</v>
      </c>
      <c r="O539" s="37">
        <f t="shared" si="69"/>
        <v>51</v>
      </c>
      <c r="P539" s="37">
        <f t="shared" si="70"/>
        <v>120</v>
      </c>
    </row>
    <row r="540" spans="2:16" ht="15.75">
      <c r="B540" s="295" t="s">
        <v>53</v>
      </c>
      <c r="C540" s="296"/>
      <c r="D540" s="37">
        <v>25</v>
      </c>
      <c r="E540" s="37">
        <v>10</v>
      </c>
      <c r="F540" s="37">
        <v>19</v>
      </c>
      <c r="G540" s="37">
        <v>11</v>
      </c>
      <c r="H540" s="37">
        <v>9</v>
      </c>
      <c r="I540" s="37">
        <v>3</v>
      </c>
      <c r="J540" s="37">
        <v>5</v>
      </c>
      <c r="K540" s="37">
        <v>0</v>
      </c>
      <c r="L540" s="37">
        <v>0</v>
      </c>
      <c r="M540" s="37">
        <v>0</v>
      </c>
      <c r="N540" s="37">
        <f t="shared" si="69"/>
        <v>58</v>
      </c>
      <c r="O540" s="37">
        <f t="shared" si="69"/>
        <v>24</v>
      </c>
      <c r="P540" s="37">
        <f t="shared" si="70"/>
        <v>82</v>
      </c>
    </row>
    <row r="541" spans="2:16" ht="15.75">
      <c r="B541" s="295" t="s">
        <v>133</v>
      </c>
      <c r="C541" s="296"/>
      <c r="D541" s="37">
        <v>82</v>
      </c>
      <c r="E541" s="37">
        <v>30</v>
      </c>
      <c r="F541" s="37">
        <v>45</v>
      </c>
      <c r="G541" s="37">
        <v>20</v>
      </c>
      <c r="H541" s="37">
        <v>32</v>
      </c>
      <c r="I541" s="37">
        <v>6</v>
      </c>
      <c r="J541" s="37">
        <v>8</v>
      </c>
      <c r="K541" s="37">
        <v>3</v>
      </c>
      <c r="L541" s="37">
        <v>18</v>
      </c>
      <c r="M541" s="37">
        <v>3</v>
      </c>
      <c r="N541" s="37">
        <f t="shared" si="69"/>
        <v>185</v>
      </c>
      <c r="O541" s="37">
        <f t="shared" si="69"/>
        <v>62</v>
      </c>
      <c r="P541" s="37">
        <f t="shared" si="70"/>
        <v>247</v>
      </c>
    </row>
    <row r="542" spans="2:16" ht="15.75">
      <c r="B542" s="295" t="s">
        <v>135</v>
      </c>
      <c r="C542" s="296"/>
      <c r="D542" s="37">
        <v>102</v>
      </c>
      <c r="E542" s="37">
        <v>45</v>
      </c>
      <c r="F542" s="37">
        <v>78</v>
      </c>
      <c r="G542" s="37">
        <v>44</v>
      </c>
      <c r="H542" s="37">
        <v>19</v>
      </c>
      <c r="I542" s="37">
        <v>3</v>
      </c>
      <c r="J542" s="37">
        <v>8</v>
      </c>
      <c r="K542" s="37">
        <v>1</v>
      </c>
      <c r="L542" s="37">
        <v>3</v>
      </c>
      <c r="M542" s="37">
        <v>0</v>
      </c>
      <c r="N542" s="37">
        <f t="shared" si="69"/>
        <v>210</v>
      </c>
      <c r="O542" s="37">
        <f t="shared" si="69"/>
        <v>93</v>
      </c>
      <c r="P542" s="37">
        <f t="shared" si="70"/>
        <v>303</v>
      </c>
    </row>
    <row r="543" spans="2:16" ht="15.75">
      <c r="B543" s="295" t="s">
        <v>134</v>
      </c>
      <c r="C543" s="296"/>
      <c r="D543" s="37">
        <v>73</v>
      </c>
      <c r="E543" s="37">
        <v>24</v>
      </c>
      <c r="F543" s="37">
        <v>12</v>
      </c>
      <c r="G543" s="37">
        <v>12</v>
      </c>
      <c r="H543" s="37">
        <v>5</v>
      </c>
      <c r="I543" s="37">
        <v>1</v>
      </c>
      <c r="J543" s="37">
        <v>4</v>
      </c>
      <c r="K543" s="37">
        <v>1</v>
      </c>
      <c r="L543" s="37">
        <v>1</v>
      </c>
      <c r="M543" s="37">
        <v>0</v>
      </c>
      <c r="N543" s="37">
        <f t="shared" si="69"/>
        <v>95</v>
      </c>
      <c r="O543" s="37">
        <f t="shared" si="69"/>
        <v>38</v>
      </c>
      <c r="P543" s="37">
        <f t="shared" si="70"/>
        <v>133</v>
      </c>
    </row>
    <row r="544" spans="2:16" ht="15.75">
      <c r="B544" s="295" t="s">
        <v>57</v>
      </c>
      <c r="C544" s="296"/>
      <c r="D544" s="37">
        <v>29</v>
      </c>
      <c r="E544" s="37">
        <v>9</v>
      </c>
      <c r="F544" s="37">
        <v>9</v>
      </c>
      <c r="G544" s="37">
        <v>2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f t="shared" si="69"/>
        <v>38</v>
      </c>
      <c r="O544" s="37">
        <f t="shared" si="69"/>
        <v>11</v>
      </c>
      <c r="P544" s="37">
        <f t="shared" si="70"/>
        <v>49</v>
      </c>
    </row>
    <row r="545" spans="2:16" ht="15.75">
      <c r="B545" s="295" t="s">
        <v>58</v>
      </c>
      <c r="C545" s="296"/>
      <c r="D545" s="37">
        <v>40</v>
      </c>
      <c r="E545" s="37">
        <v>13</v>
      </c>
      <c r="F545" s="37">
        <v>18</v>
      </c>
      <c r="G545" s="37">
        <v>6</v>
      </c>
      <c r="H545" s="37">
        <v>7</v>
      </c>
      <c r="I545" s="37">
        <v>4</v>
      </c>
      <c r="J545" s="37">
        <v>4</v>
      </c>
      <c r="K545" s="37">
        <v>0</v>
      </c>
      <c r="L545" s="37">
        <v>2</v>
      </c>
      <c r="M545" s="37">
        <v>0</v>
      </c>
      <c r="N545" s="37">
        <f t="shared" si="69"/>
        <v>71</v>
      </c>
      <c r="O545" s="37">
        <f t="shared" si="69"/>
        <v>23</v>
      </c>
      <c r="P545" s="37">
        <f t="shared" si="70"/>
        <v>94</v>
      </c>
    </row>
    <row r="546" spans="2:16" ht="15.75">
      <c r="B546" s="295" t="s">
        <v>59</v>
      </c>
      <c r="C546" s="296"/>
      <c r="D546" s="37">
        <v>194</v>
      </c>
      <c r="E546" s="37">
        <v>61</v>
      </c>
      <c r="F546" s="37">
        <v>96</v>
      </c>
      <c r="G546" s="37">
        <v>25</v>
      </c>
      <c r="H546" s="37">
        <v>51</v>
      </c>
      <c r="I546" s="37">
        <v>8</v>
      </c>
      <c r="J546" s="37">
        <v>16</v>
      </c>
      <c r="K546" s="37">
        <v>0</v>
      </c>
      <c r="L546" s="37">
        <v>8</v>
      </c>
      <c r="M546" s="37">
        <v>2</v>
      </c>
      <c r="N546" s="37">
        <f t="shared" si="69"/>
        <v>365</v>
      </c>
      <c r="O546" s="37">
        <f t="shared" si="69"/>
        <v>96</v>
      </c>
      <c r="P546" s="37">
        <f t="shared" si="70"/>
        <v>461</v>
      </c>
    </row>
    <row r="547" spans="2:16" ht="15.75">
      <c r="B547" s="295" t="s">
        <v>60</v>
      </c>
      <c r="C547" s="296"/>
      <c r="D547" s="37">
        <v>40</v>
      </c>
      <c r="E547" s="37">
        <v>17</v>
      </c>
      <c r="F547" s="37">
        <v>43</v>
      </c>
      <c r="G547" s="37">
        <v>16</v>
      </c>
      <c r="H547" s="37">
        <v>6</v>
      </c>
      <c r="I547" s="37">
        <v>2</v>
      </c>
      <c r="J547" s="37">
        <v>0</v>
      </c>
      <c r="K547" s="37">
        <v>0</v>
      </c>
      <c r="L547" s="37">
        <v>0</v>
      </c>
      <c r="M547" s="37">
        <v>0</v>
      </c>
      <c r="N547" s="37">
        <f t="shared" si="69"/>
        <v>89</v>
      </c>
      <c r="O547" s="37">
        <f t="shared" si="69"/>
        <v>35</v>
      </c>
      <c r="P547" s="37">
        <f t="shared" si="70"/>
        <v>124</v>
      </c>
    </row>
    <row r="548" spans="2:16" ht="15.75">
      <c r="B548" s="295" t="s">
        <v>61</v>
      </c>
      <c r="C548" s="296"/>
      <c r="D548" s="37">
        <v>975</v>
      </c>
      <c r="E548" s="37">
        <v>368</v>
      </c>
      <c r="F548" s="37">
        <v>377</v>
      </c>
      <c r="G548" s="37">
        <v>156</v>
      </c>
      <c r="H548" s="37">
        <v>187</v>
      </c>
      <c r="I548" s="37">
        <v>54</v>
      </c>
      <c r="J548" s="37">
        <v>99</v>
      </c>
      <c r="K548" s="37">
        <v>21</v>
      </c>
      <c r="L548" s="37">
        <v>101</v>
      </c>
      <c r="M548" s="37">
        <v>52</v>
      </c>
      <c r="N548" s="37">
        <f t="shared" si="69"/>
        <v>1739</v>
      </c>
      <c r="O548" s="37">
        <f t="shared" si="69"/>
        <v>651</v>
      </c>
      <c r="P548" s="37">
        <f t="shared" si="70"/>
        <v>2390</v>
      </c>
    </row>
    <row r="549" spans="2:16" ht="15.75">
      <c r="B549" s="283" t="s">
        <v>25</v>
      </c>
      <c r="C549" s="284"/>
      <c r="D549" s="38">
        <f aca="true" t="shared" si="71" ref="D549:O549">SUM(D529:D548)</f>
        <v>2563</v>
      </c>
      <c r="E549" s="38">
        <f t="shared" si="71"/>
        <v>1105</v>
      </c>
      <c r="F549" s="38">
        <f t="shared" si="71"/>
        <v>1039</v>
      </c>
      <c r="G549" s="38">
        <f t="shared" si="71"/>
        <v>497</v>
      </c>
      <c r="H549" s="38">
        <f t="shared" si="71"/>
        <v>395</v>
      </c>
      <c r="I549" s="38">
        <f t="shared" si="71"/>
        <v>114</v>
      </c>
      <c r="J549" s="38">
        <f t="shared" si="71"/>
        <v>168</v>
      </c>
      <c r="K549" s="38">
        <f t="shared" si="71"/>
        <v>37</v>
      </c>
      <c r="L549" s="38">
        <f t="shared" si="71"/>
        <v>157</v>
      </c>
      <c r="M549" s="38">
        <f t="shared" si="71"/>
        <v>61</v>
      </c>
      <c r="N549" s="38">
        <f t="shared" si="71"/>
        <v>4322</v>
      </c>
      <c r="O549" s="38">
        <f t="shared" si="71"/>
        <v>1814</v>
      </c>
      <c r="P549" s="37">
        <f t="shared" si="70"/>
        <v>6136</v>
      </c>
    </row>
    <row r="552" spans="1:15" ht="30.75">
      <c r="A552" s="302" t="s">
        <v>150</v>
      </c>
      <c r="B552" s="302"/>
      <c r="C552" s="302"/>
      <c r="D552" s="302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2"/>
    </row>
    <row r="553" spans="1:15" ht="12.75">
      <c r="A553" s="292" t="s">
        <v>15</v>
      </c>
      <c r="B553" s="292"/>
      <c r="C553" s="292"/>
      <c r="D553" s="292"/>
      <c r="E553" s="292"/>
      <c r="F553" s="292"/>
      <c r="G553" s="292"/>
      <c r="H553" s="292"/>
      <c r="I553" s="292"/>
      <c r="J553" s="292"/>
      <c r="K553" s="292"/>
      <c r="L553" s="292"/>
      <c r="M553" s="292"/>
      <c r="N553" s="292"/>
      <c r="O553" s="292"/>
    </row>
    <row r="554" spans="1:15" ht="12.75">
      <c r="A554" s="292"/>
      <c r="B554" s="292"/>
      <c r="C554" s="292"/>
      <c r="D554" s="292"/>
      <c r="E554" s="292"/>
      <c r="F554" s="292"/>
      <c r="G554" s="292"/>
      <c r="H554" s="292"/>
      <c r="I554" s="292"/>
      <c r="J554" s="292"/>
      <c r="K554" s="292"/>
      <c r="L554" s="292"/>
      <c r="M554" s="292"/>
      <c r="N554" s="292"/>
      <c r="O554" s="292"/>
    </row>
    <row r="555" spans="1:15" ht="15.75">
      <c r="A555" s="291" t="s">
        <v>29</v>
      </c>
      <c r="B555" s="291"/>
      <c r="C555" s="294" t="s">
        <v>66</v>
      </c>
      <c r="D555" s="291"/>
      <c r="E555" s="294" t="s">
        <v>68</v>
      </c>
      <c r="F555" s="291"/>
      <c r="G555" s="294" t="s">
        <v>74</v>
      </c>
      <c r="H555" s="291"/>
      <c r="I555" s="294" t="s">
        <v>75</v>
      </c>
      <c r="J555" s="291"/>
      <c r="K555" s="294" t="s">
        <v>76</v>
      </c>
      <c r="L555" s="294"/>
      <c r="M555" s="294" t="s">
        <v>25</v>
      </c>
      <c r="N555" s="294"/>
      <c r="O555" s="294"/>
    </row>
    <row r="556" spans="1:15" ht="15.75">
      <c r="A556" s="291"/>
      <c r="B556" s="291"/>
      <c r="C556" s="73" t="s">
        <v>128</v>
      </c>
      <c r="D556" s="74" t="s">
        <v>27</v>
      </c>
      <c r="E556" s="73" t="s">
        <v>128</v>
      </c>
      <c r="F556" s="74" t="s">
        <v>27</v>
      </c>
      <c r="G556" s="73" t="s">
        <v>128</v>
      </c>
      <c r="H556" s="74" t="s">
        <v>27</v>
      </c>
      <c r="I556" s="73" t="s">
        <v>128</v>
      </c>
      <c r="J556" s="74" t="s">
        <v>27</v>
      </c>
      <c r="K556" s="73" t="s">
        <v>128</v>
      </c>
      <c r="L556" s="74" t="s">
        <v>27</v>
      </c>
      <c r="M556" s="73" t="s">
        <v>128</v>
      </c>
      <c r="N556" s="74" t="s">
        <v>27</v>
      </c>
      <c r="O556" s="74" t="s">
        <v>25</v>
      </c>
    </row>
    <row r="557" spans="1:15" ht="15.75">
      <c r="A557" s="291" t="s">
        <v>41</v>
      </c>
      <c r="B557" s="301"/>
      <c r="C557" s="76">
        <f aca="true" t="shared" si="72" ref="C557:L557">D529+C499</f>
        <v>15801</v>
      </c>
      <c r="D557" s="76">
        <f t="shared" si="72"/>
        <v>13346</v>
      </c>
      <c r="E557" s="76">
        <f t="shared" si="72"/>
        <v>7979</v>
      </c>
      <c r="F557" s="76">
        <f t="shared" si="72"/>
        <v>5785</v>
      </c>
      <c r="G557" s="76">
        <f t="shared" si="72"/>
        <v>4744</v>
      </c>
      <c r="H557" s="76">
        <f t="shared" si="72"/>
        <v>2829</v>
      </c>
      <c r="I557" s="76">
        <f t="shared" si="72"/>
        <v>2787</v>
      </c>
      <c r="J557" s="76">
        <f t="shared" si="72"/>
        <v>1260</v>
      </c>
      <c r="K557" s="76">
        <f t="shared" si="72"/>
        <v>1339</v>
      </c>
      <c r="L557" s="76">
        <f t="shared" si="72"/>
        <v>379</v>
      </c>
      <c r="M557" s="76">
        <f>SUM(K557,I557,G557,E557,C557)</f>
        <v>32650</v>
      </c>
      <c r="N557" s="76">
        <f>SUM(L557,J557,H557,F557,D557)</f>
        <v>23599</v>
      </c>
      <c r="O557" s="76">
        <f>SUM(M557:N557)</f>
        <v>56249</v>
      </c>
    </row>
    <row r="558" spans="1:15" ht="15.75">
      <c r="A558" s="291" t="s">
        <v>42</v>
      </c>
      <c r="B558" s="301"/>
      <c r="C558" s="76">
        <f aca="true" t="shared" si="73" ref="C558:L576">D530+C500</f>
        <v>8644</v>
      </c>
      <c r="D558" s="76">
        <f t="shared" si="73"/>
        <v>7617</v>
      </c>
      <c r="E558" s="76">
        <f t="shared" si="73"/>
        <v>5346</v>
      </c>
      <c r="F558" s="76">
        <f t="shared" si="73"/>
        <v>5646</v>
      </c>
      <c r="G558" s="76">
        <f t="shared" si="73"/>
        <v>2190</v>
      </c>
      <c r="H558" s="76">
        <f t="shared" si="73"/>
        <v>2113</v>
      </c>
      <c r="I558" s="76">
        <f t="shared" si="73"/>
        <v>892</v>
      </c>
      <c r="J558" s="76">
        <f t="shared" si="73"/>
        <v>691</v>
      </c>
      <c r="K558" s="76">
        <f t="shared" si="73"/>
        <v>544</v>
      </c>
      <c r="L558" s="76">
        <f t="shared" si="73"/>
        <v>258</v>
      </c>
      <c r="M558" s="76">
        <f aca="true" t="shared" si="74" ref="M558:N576">SUM(K558,I558,G558,E558,C558)</f>
        <v>17616</v>
      </c>
      <c r="N558" s="76">
        <f t="shared" si="74"/>
        <v>16325</v>
      </c>
      <c r="O558" s="76">
        <f aca="true" t="shared" si="75" ref="O558:O576">SUM(M558:N558)</f>
        <v>33941</v>
      </c>
    </row>
    <row r="559" spans="1:15" ht="15.75">
      <c r="A559" s="291" t="s">
        <v>43</v>
      </c>
      <c r="B559" s="301"/>
      <c r="C559" s="76">
        <f t="shared" si="73"/>
        <v>7181</v>
      </c>
      <c r="D559" s="76">
        <f t="shared" si="73"/>
        <v>5832</v>
      </c>
      <c r="E559" s="76">
        <f t="shared" si="73"/>
        <v>4072</v>
      </c>
      <c r="F559" s="76">
        <f t="shared" si="73"/>
        <v>3409</v>
      </c>
      <c r="G559" s="76">
        <f t="shared" si="73"/>
        <v>1594</v>
      </c>
      <c r="H559" s="76">
        <f t="shared" si="73"/>
        <v>1182</v>
      </c>
      <c r="I559" s="76">
        <f t="shared" si="73"/>
        <v>786</v>
      </c>
      <c r="J559" s="76">
        <f t="shared" si="73"/>
        <v>419</v>
      </c>
      <c r="K559" s="76">
        <f t="shared" si="73"/>
        <v>360</v>
      </c>
      <c r="L559" s="76">
        <f t="shared" si="73"/>
        <v>164</v>
      </c>
      <c r="M559" s="76">
        <f t="shared" si="74"/>
        <v>13993</v>
      </c>
      <c r="N559" s="76">
        <f t="shared" si="74"/>
        <v>11006</v>
      </c>
      <c r="O559" s="76">
        <f t="shared" si="75"/>
        <v>24999</v>
      </c>
    </row>
    <row r="560" spans="1:15" ht="15.75">
      <c r="A560" s="291" t="s">
        <v>44</v>
      </c>
      <c r="B560" s="301"/>
      <c r="C560" s="76">
        <f t="shared" si="73"/>
        <v>10937</v>
      </c>
      <c r="D560" s="76">
        <f t="shared" si="73"/>
        <v>9870</v>
      </c>
      <c r="E560" s="76">
        <f t="shared" si="73"/>
        <v>3252</v>
      </c>
      <c r="F560" s="76">
        <f t="shared" si="73"/>
        <v>2509</v>
      </c>
      <c r="G560" s="76">
        <f t="shared" si="73"/>
        <v>1886</v>
      </c>
      <c r="H560" s="76">
        <f t="shared" si="73"/>
        <v>1316</v>
      </c>
      <c r="I560" s="76">
        <f t="shared" si="73"/>
        <v>1084</v>
      </c>
      <c r="J560" s="76">
        <f t="shared" si="73"/>
        <v>615</v>
      </c>
      <c r="K560" s="76">
        <f t="shared" si="73"/>
        <v>573</v>
      </c>
      <c r="L560" s="76">
        <f t="shared" si="73"/>
        <v>181</v>
      </c>
      <c r="M560" s="76">
        <f t="shared" si="74"/>
        <v>17732</v>
      </c>
      <c r="N560" s="76">
        <f t="shared" si="74"/>
        <v>14491</v>
      </c>
      <c r="O560" s="76">
        <f t="shared" si="75"/>
        <v>32223</v>
      </c>
    </row>
    <row r="561" spans="1:15" ht="15.75">
      <c r="A561" s="291" t="s">
        <v>45</v>
      </c>
      <c r="B561" s="75" t="s">
        <v>46</v>
      </c>
      <c r="C561" s="76">
        <f t="shared" si="73"/>
        <v>7256</v>
      </c>
      <c r="D561" s="76">
        <f t="shared" si="73"/>
        <v>6816</v>
      </c>
      <c r="E561" s="76">
        <f t="shared" si="73"/>
        <v>4037</v>
      </c>
      <c r="F561" s="76">
        <f t="shared" si="73"/>
        <v>3848</v>
      </c>
      <c r="G561" s="76">
        <f t="shared" si="73"/>
        <v>1240</v>
      </c>
      <c r="H561" s="76">
        <f t="shared" si="73"/>
        <v>861</v>
      </c>
      <c r="I561" s="76">
        <f t="shared" si="73"/>
        <v>630</v>
      </c>
      <c r="J561" s="76">
        <f t="shared" si="73"/>
        <v>441</v>
      </c>
      <c r="K561" s="76">
        <f t="shared" si="73"/>
        <v>311</v>
      </c>
      <c r="L561" s="76">
        <f t="shared" si="73"/>
        <v>142</v>
      </c>
      <c r="M561" s="76">
        <f t="shared" si="74"/>
        <v>13474</v>
      </c>
      <c r="N561" s="76">
        <f t="shared" si="74"/>
        <v>12108</v>
      </c>
      <c r="O561" s="76">
        <f t="shared" si="75"/>
        <v>25582</v>
      </c>
    </row>
    <row r="562" spans="1:15" ht="15.75">
      <c r="A562" s="291"/>
      <c r="B562" s="75" t="s">
        <v>47</v>
      </c>
      <c r="C562" s="76">
        <f t="shared" si="73"/>
        <v>14900</v>
      </c>
      <c r="D562" s="76">
        <f t="shared" si="73"/>
        <v>13316</v>
      </c>
      <c r="E562" s="76">
        <f t="shared" si="73"/>
        <v>3779</v>
      </c>
      <c r="F562" s="76">
        <f t="shared" si="73"/>
        <v>3356</v>
      </c>
      <c r="G562" s="76">
        <f t="shared" si="73"/>
        <v>1918</v>
      </c>
      <c r="H562" s="76">
        <f t="shared" si="73"/>
        <v>1465</v>
      </c>
      <c r="I562" s="76">
        <f t="shared" si="73"/>
        <v>1089</v>
      </c>
      <c r="J562" s="76">
        <f t="shared" si="73"/>
        <v>560</v>
      </c>
      <c r="K562" s="76">
        <f t="shared" si="73"/>
        <v>543</v>
      </c>
      <c r="L562" s="76">
        <f t="shared" si="73"/>
        <v>155</v>
      </c>
      <c r="M562" s="76">
        <f t="shared" si="74"/>
        <v>22229</v>
      </c>
      <c r="N562" s="76">
        <f t="shared" si="74"/>
        <v>18852</v>
      </c>
      <c r="O562" s="76">
        <f t="shared" si="75"/>
        <v>41081</v>
      </c>
    </row>
    <row r="563" spans="1:15" ht="15.75">
      <c r="A563" s="291"/>
      <c r="B563" s="75" t="s">
        <v>48</v>
      </c>
      <c r="C563" s="76">
        <f t="shared" si="73"/>
        <v>6120</v>
      </c>
      <c r="D563" s="76">
        <f t="shared" si="73"/>
        <v>4736</v>
      </c>
      <c r="E563" s="76">
        <f t="shared" si="73"/>
        <v>2888</v>
      </c>
      <c r="F563" s="76">
        <f t="shared" si="73"/>
        <v>3409</v>
      </c>
      <c r="G563" s="76">
        <f t="shared" si="73"/>
        <v>1336</v>
      </c>
      <c r="H563" s="76">
        <f t="shared" si="73"/>
        <v>1244</v>
      </c>
      <c r="I563" s="76">
        <f t="shared" si="73"/>
        <v>705</v>
      </c>
      <c r="J563" s="76">
        <f t="shared" si="73"/>
        <v>451</v>
      </c>
      <c r="K563" s="76">
        <f t="shared" si="73"/>
        <v>332</v>
      </c>
      <c r="L563" s="76">
        <f t="shared" si="73"/>
        <v>171</v>
      </c>
      <c r="M563" s="76">
        <f t="shared" si="74"/>
        <v>11381</v>
      </c>
      <c r="N563" s="76">
        <f t="shared" si="74"/>
        <v>10011</v>
      </c>
      <c r="O563" s="76">
        <f t="shared" si="75"/>
        <v>21392</v>
      </c>
    </row>
    <row r="564" spans="1:15" ht="15.75">
      <c r="A564" s="291"/>
      <c r="B564" s="75" t="s">
        <v>49</v>
      </c>
      <c r="C564" s="76">
        <f t="shared" si="73"/>
        <v>4339</v>
      </c>
      <c r="D564" s="76">
        <f t="shared" si="73"/>
        <v>3951</v>
      </c>
      <c r="E564" s="76">
        <f t="shared" si="73"/>
        <v>2405</v>
      </c>
      <c r="F564" s="76">
        <f t="shared" si="73"/>
        <v>2162</v>
      </c>
      <c r="G564" s="76">
        <f t="shared" si="73"/>
        <v>834</v>
      </c>
      <c r="H564" s="76">
        <f t="shared" si="73"/>
        <v>727</v>
      </c>
      <c r="I564" s="76">
        <f t="shared" si="73"/>
        <v>353</v>
      </c>
      <c r="J564" s="76">
        <f t="shared" si="73"/>
        <v>224</v>
      </c>
      <c r="K564" s="76">
        <f t="shared" si="73"/>
        <v>182</v>
      </c>
      <c r="L564" s="76">
        <f t="shared" si="73"/>
        <v>107</v>
      </c>
      <c r="M564" s="76">
        <f t="shared" si="74"/>
        <v>8113</v>
      </c>
      <c r="N564" s="76">
        <f t="shared" si="74"/>
        <v>7171</v>
      </c>
      <c r="O564" s="76">
        <f t="shared" si="75"/>
        <v>15284</v>
      </c>
    </row>
    <row r="565" spans="1:15" ht="15.75">
      <c r="A565" s="291"/>
      <c r="B565" s="75" t="s">
        <v>50</v>
      </c>
      <c r="C565" s="76">
        <f t="shared" si="73"/>
        <v>8394</v>
      </c>
      <c r="D565" s="76">
        <f t="shared" si="73"/>
        <v>7145</v>
      </c>
      <c r="E565" s="76">
        <f t="shared" si="73"/>
        <v>4492</v>
      </c>
      <c r="F565" s="76">
        <f t="shared" si="73"/>
        <v>4900</v>
      </c>
      <c r="G565" s="76">
        <f t="shared" si="73"/>
        <v>1729</v>
      </c>
      <c r="H565" s="76">
        <f t="shared" si="73"/>
        <v>1373</v>
      </c>
      <c r="I565" s="76">
        <f t="shared" si="73"/>
        <v>822</v>
      </c>
      <c r="J565" s="76">
        <f t="shared" si="73"/>
        <v>558</v>
      </c>
      <c r="K565" s="76">
        <f t="shared" si="73"/>
        <v>425</v>
      </c>
      <c r="L565" s="76">
        <f t="shared" si="73"/>
        <v>174</v>
      </c>
      <c r="M565" s="76">
        <f t="shared" si="74"/>
        <v>15862</v>
      </c>
      <c r="N565" s="76">
        <f t="shared" si="74"/>
        <v>14150</v>
      </c>
      <c r="O565" s="76">
        <f t="shared" si="75"/>
        <v>30012</v>
      </c>
    </row>
    <row r="566" spans="1:15" ht="15.75">
      <c r="A566" s="291"/>
      <c r="B566" s="75" t="s">
        <v>51</v>
      </c>
      <c r="C566" s="76">
        <f t="shared" si="73"/>
        <v>5906</v>
      </c>
      <c r="D566" s="76">
        <f t="shared" si="73"/>
        <v>5400</v>
      </c>
      <c r="E566" s="76">
        <f t="shared" si="73"/>
        <v>3172</v>
      </c>
      <c r="F566" s="76">
        <f t="shared" si="73"/>
        <v>3110</v>
      </c>
      <c r="G566" s="76">
        <f t="shared" si="73"/>
        <v>1146</v>
      </c>
      <c r="H566" s="76">
        <f t="shared" si="73"/>
        <v>1041</v>
      </c>
      <c r="I566" s="76">
        <f t="shared" si="73"/>
        <v>535</v>
      </c>
      <c r="J566" s="76">
        <f t="shared" si="73"/>
        <v>313</v>
      </c>
      <c r="K566" s="76">
        <f t="shared" si="73"/>
        <v>412</v>
      </c>
      <c r="L566" s="76">
        <f t="shared" si="73"/>
        <v>163</v>
      </c>
      <c r="M566" s="76">
        <f t="shared" si="74"/>
        <v>11171</v>
      </c>
      <c r="N566" s="76">
        <f t="shared" si="74"/>
        <v>10027</v>
      </c>
      <c r="O566" s="76">
        <f t="shared" si="75"/>
        <v>21198</v>
      </c>
    </row>
    <row r="567" spans="1:15" ht="15.75">
      <c r="A567" s="291" t="s">
        <v>52</v>
      </c>
      <c r="B567" s="301"/>
      <c r="C567" s="76">
        <f t="shared" si="73"/>
        <v>11099</v>
      </c>
      <c r="D567" s="76">
        <f t="shared" si="73"/>
        <v>8731</v>
      </c>
      <c r="E567" s="76">
        <f t="shared" si="73"/>
        <v>5748</v>
      </c>
      <c r="F567" s="76">
        <f t="shared" si="73"/>
        <v>4974</v>
      </c>
      <c r="G567" s="76">
        <f t="shared" si="73"/>
        <v>2769</v>
      </c>
      <c r="H567" s="76">
        <f t="shared" si="73"/>
        <v>2199</v>
      </c>
      <c r="I567" s="76">
        <f t="shared" si="73"/>
        <v>1570</v>
      </c>
      <c r="J567" s="76">
        <f t="shared" si="73"/>
        <v>987</v>
      </c>
      <c r="K567" s="76">
        <f t="shared" si="73"/>
        <v>924</v>
      </c>
      <c r="L567" s="76">
        <f t="shared" si="73"/>
        <v>493</v>
      </c>
      <c r="M567" s="76">
        <f t="shared" si="74"/>
        <v>22110</v>
      </c>
      <c r="N567" s="76">
        <f t="shared" si="74"/>
        <v>17384</v>
      </c>
      <c r="O567" s="76">
        <f t="shared" si="75"/>
        <v>39494</v>
      </c>
    </row>
    <row r="568" spans="1:15" ht="15.75">
      <c r="A568" s="291" t="s">
        <v>53</v>
      </c>
      <c r="B568" s="301"/>
      <c r="C568" s="76">
        <f t="shared" si="73"/>
        <v>10569</v>
      </c>
      <c r="D568" s="76">
        <f t="shared" si="73"/>
        <v>8363</v>
      </c>
      <c r="E568" s="76">
        <f t="shared" si="73"/>
        <v>6142</v>
      </c>
      <c r="F568" s="76">
        <f t="shared" si="73"/>
        <v>5234</v>
      </c>
      <c r="G568" s="76">
        <f t="shared" si="73"/>
        <v>2973</v>
      </c>
      <c r="H568" s="76">
        <f t="shared" si="73"/>
        <v>2153</v>
      </c>
      <c r="I568" s="76">
        <f t="shared" si="73"/>
        <v>1748</v>
      </c>
      <c r="J568" s="76">
        <f t="shared" si="73"/>
        <v>1187</v>
      </c>
      <c r="K568" s="76">
        <f t="shared" si="73"/>
        <v>1338</v>
      </c>
      <c r="L568" s="76">
        <f t="shared" si="73"/>
        <v>567</v>
      </c>
      <c r="M568" s="76">
        <f t="shared" si="74"/>
        <v>22770</v>
      </c>
      <c r="N568" s="76">
        <f t="shared" si="74"/>
        <v>17504</v>
      </c>
      <c r="O568" s="76">
        <f t="shared" si="75"/>
        <v>40274</v>
      </c>
    </row>
    <row r="569" spans="1:15" ht="15.75">
      <c r="A569" s="291" t="s">
        <v>54</v>
      </c>
      <c r="B569" s="301"/>
      <c r="C569" s="76">
        <f t="shared" si="73"/>
        <v>5825</v>
      </c>
      <c r="D569" s="76">
        <f t="shared" si="73"/>
        <v>4670</v>
      </c>
      <c r="E569" s="76">
        <f t="shared" si="73"/>
        <v>3813</v>
      </c>
      <c r="F569" s="76">
        <f t="shared" si="73"/>
        <v>3596</v>
      </c>
      <c r="G569" s="76">
        <f t="shared" si="73"/>
        <v>2311</v>
      </c>
      <c r="H569" s="76">
        <f t="shared" si="73"/>
        <v>1721</v>
      </c>
      <c r="I569" s="76">
        <f t="shared" si="73"/>
        <v>1404</v>
      </c>
      <c r="J569" s="76">
        <f t="shared" si="73"/>
        <v>829</v>
      </c>
      <c r="K569" s="76">
        <f t="shared" si="73"/>
        <v>988</v>
      </c>
      <c r="L569" s="76">
        <f t="shared" si="73"/>
        <v>438</v>
      </c>
      <c r="M569" s="76">
        <f t="shared" si="74"/>
        <v>14341</v>
      </c>
      <c r="N569" s="76">
        <f t="shared" si="74"/>
        <v>11254</v>
      </c>
      <c r="O569" s="76">
        <f t="shared" si="75"/>
        <v>25595</v>
      </c>
    </row>
    <row r="570" spans="1:15" ht="15.75">
      <c r="A570" s="291" t="s">
        <v>55</v>
      </c>
      <c r="B570" s="301"/>
      <c r="C570" s="76">
        <f t="shared" si="73"/>
        <v>8173</v>
      </c>
      <c r="D570" s="76">
        <f t="shared" si="73"/>
        <v>6665</v>
      </c>
      <c r="E570" s="76">
        <f t="shared" si="73"/>
        <v>3592</v>
      </c>
      <c r="F570" s="76">
        <f t="shared" si="73"/>
        <v>3792</v>
      </c>
      <c r="G570" s="76">
        <f t="shared" si="73"/>
        <v>1821</v>
      </c>
      <c r="H570" s="76">
        <f t="shared" si="73"/>
        <v>1576</v>
      </c>
      <c r="I570" s="76">
        <f t="shared" si="73"/>
        <v>1032</v>
      </c>
      <c r="J570" s="76">
        <f t="shared" si="73"/>
        <v>719</v>
      </c>
      <c r="K570" s="76">
        <f t="shared" si="73"/>
        <v>578</v>
      </c>
      <c r="L570" s="76">
        <f t="shared" si="73"/>
        <v>383</v>
      </c>
      <c r="M570" s="76">
        <f t="shared" si="74"/>
        <v>15196</v>
      </c>
      <c r="N570" s="76">
        <f t="shared" si="74"/>
        <v>13135</v>
      </c>
      <c r="O570" s="76">
        <f t="shared" si="75"/>
        <v>28331</v>
      </c>
    </row>
    <row r="571" spans="1:15" ht="15.75">
      <c r="A571" s="291" t="s">
        <v>81</v>
      </c>
      <c r="B571" s="301"/>
      <c r="C571" s="76">
        <f t="shared" si="73"/>
        <v>8061</v>
      </c>
      <c r="D571" s="76">
        <f t="shared" si="73"/>
        <v>5618</v>
      </c>
      <c r="E571" s="76">
        <f t="shared" si="73"/>
        <v>3123</v>
      </c>
      <c r="F571" s="76">
        <f t="shared" si="73"/>
        <v>2987</v>
      </c>
      <c r="G571" s="76">
        <f t="shared" si="73"/>
        <v>1662</v>
      </c>
      <c r="H571" s="76">
        <f t="shared" si="73"/>
        <v>1371</v>
      </c>
      <c r="I571" s="76">
        <f t="shared" si="73"/>
        <v>990</v>
      </c>
      <c r="J571" s="76">
        <f t="shared" si="73"/>
        <v>653</v>
      </c>
      <c r="K571" s="76">
        <f t="shared" si="73"/>
        <v>517</v>
      </c>
      <c r="L571" s="76">
        <f t="shared" si="73"/>
        <v>263</v>
      </c>
      <c r="M571" s="76">
        <f t="shared" si="74"/>
        <v>14353</v>
      </c>
      <c r="N571" s="76">
        <f t="shared" si="74"/>
        <v>10892</v>
      </c>
      <c r="O571" s="76">
        <f t="shared" si="75"/>
        <v>25245</v>
      </c>
    </row>
    <row r="572" spans="1:15" ht="15.75">
      <c r="A572" s="291" t="s">
        <v>57</v>
      </c>
      <c r="B572" s="301"/>
      <c r="C572" s="76">
        <f t="shared" si="73"/>
        <v>3163</v>
      </c>
      <c r="D572" s="76">
        <f t="shared" si="73"/>
        <v>2426</v>
      </c>
      <c r="E572" s="76">
        <f t="shared" si="73"/>
        <v>2362</v>
      </c>
      <c r="F572" s="76">
        <f t="shared" si="73"/>
        <v>2060</v>
      </c>
      <c r="G572" s="76">
        <f t="shared" si="73"/>
        <v>1436</v>
      </c>
      <c r="H572" s="76">
        <f t="shared" si="73"/>
        <v>964</v>
      </c>
      <c r="I572" s="76">
        <f t="shared" si="73"/>
        <v>905</v>
      </c>
      <c r="J572" s="76">
        <f t="shared" si="73"/>
        <v>481</v>
      </c>
      <c r="K572" s="76">
        <f t="shared" si="73"/>
        <v>570</v>
      </c>
      <c r="L572" s="76">
        <f t="shared" si="73"/>
        <v>192</v>
      </c>
      <c r="M572" s="76">
        <f t="shared" si="74"/>
        <v>8436</v>
      </c>
      <c r="N572" s="76">
        <f t="shared" si="74"/>
        <v>6123</v>
      </c>
      <c r="O572" s="76">
        <f t="shared" si="75"/>
        <v>14559</v>
      </c>
    </row>
    <row r="573" spans="1:15" ht="15.75">
      <c r="A573" s="291" t="s">
        <v>58</v>
      </c>
      <c r="B573" s="301"/>
      <c r="C573" s="76">
        <f t="shared" si="73"/>
        <v>5514</v>
      </c>
      <c r="D573" s="76">
        <f t="shared" si="73"/>
        <v>3953</v>
      </c>
      <c r="E573" s="76">
        <f t="shared" si="73"/>
        <v>3494</v>
      </c>
      <c r="F573" s="76">
        <f t="shared" si="73"/>
        <v>3021</v>
      </c>
      <c r="G573" s="76">
        <f t="shared" si="73"/>
        <v>1897</v>
      </c>
      <c r="H573" s="76">
        <f t="shared" si="73"/>
        <v>1263</v>
      </c>
      <c r="I573" s="76">
        <f t="shared" si="73"/>
        <v>1133</v>
      </c>
      <c r="J573" s="76">
        <f t="shared" si="73"/>
        <v>578</v>
      </c>
      <c r="K573" s="76">
        <f t="shared" si="73"/>
        <v>745</v>
      </c>
      <c r="L573" s="76">
        <f t="shared" si="73"/>
        <v>193</v>
      </c>
      <c r="M573" s="76">
        <f t="shared" si="74"/>
        <v>12783</v>
      </c>
      <c r="N573" s="76">
        <f t="shared" si="74"/>
        <v>9008</v>
      </c>
      <c r="O573" s="76">
        <f t="shared" si="75"/>
        <v>21791</v>
      </c>
    </row>
    <row r="574" spans="1:15" ht="15.75">
      <c r="A574" s="291" t="s">
        <v>59</v>
      </c>
      <c r="B574" s="301"/>
      <c r="C574" s="76">
        <f t="shared" si="73"/>
        <v>8593</v>
      </c>
      <c r="D574" s="76">
        <f t="shared" si="73"/>
        <v>5813</v>
      </c>
      <c r="E574" s="76">
        <f t="shared" si="73"/>
        <v>6120</v>
      </c>
      <c r="F574" s="76">
        <f t="shared" si="73"/>
        <v>6174</v>
      </c>
      <c r="G574" s="76">
        <f t="shared" si="73"/>
        <v>3630</v>
      </c>
      <c r="H574" s="76">
        <f t="shared" si="73"/>
        <v>2765</v>
      </c>
      <c r="I574" s="76">
        <f t="shared" si="73"/>
        <v>2257</v>
      </c>
      <c r="J574" s="76">
        <f t="shared" si="73"/>
        <v>1260</v>
      </c>
      <c r="K574" s="76">
        <f t="shared" si="73"/>
        <v>1587</v>
      </c>
      <c r="L574" s="76">
        <f t="shared" si="73"/>
        <v>568</v>
      </c>
      <c r="M574" s="76">
        <f t="shared" si="74"/>
        <v>22187</v>
      </c>
      <c r="N574" s="76">
        <f t="shared" si="74"/>
        <v>16580</v>
      </c>
      <c r="O574" s="76">
        <f t="shared" si="75"/>
        <v>38767</v>
      </c>
    </row>
    <row r="575" spans="1:15" ht="15.75">
      <c r="A575" s="291" t="s">
        <v>60</v>
      </c>
      <c r="B575" s="301"/>
      <c r="C575" s="76">
        <f t="shared" si="73"/>
        <v>4594</v>
      </c>
      <c r="D575" s="76">
        <f t="shared" si="73"/>
        <v>3317</v>
      </c>
      <c r="E575" s="76">
        <f t="shared" si="73"/>
        <v>3662</v>
      </c>
      <c r="F575" s="76">
        <f t="shared" si="73"/>
        <v>2385</v>
      </c>
      <c r="G575" s="76">
        <f t="shared" si="73"/>
        <v>1471</v>
      </c>
      <c r="H575" s="76">
        <f t="shared" si="73"/>
        <v>992</v>
      </c>
      <c r="I575" s="76">
        <f t="shared" si="73"/>
        <v>950</v>
      </c>
      <c r="J575" s="76">
        <f t="shared" si="73"/>
        <v>785</v>
      </c>
      <c r="K575" s="76">
        <f t="shared" si="73"/>
        <v>987</v>
      </c>
      <c r="L575" s="76">
        <f t="shared" si="73"/>
        <v>450</v>
      </c>
      <c r="M575" s="76">
        <f t="shared" si="74"/>
        <v>11664</v>
      </c>
      <c r="N575" s="76">
        <f t="shared" si="74"/>
        <v>7929</v>
      </c>
      <c r="O575" s="76">
        <f t="shared" si="75"/>
        <v>19593</v>
      </c>
    </row>
    <row r="576" spans="1:15" ht="15.75">
      <c r="A576" s="291" t="s">
        <v>61</v>
      </c>
      <c r="B576" s="301"/>
      <c r="C576" s="76">
        <f t="shared" si="73"/>
        <v>15196</v>
      </c>
      <c r="D576" s="76">
        <f t="shared" si="73"/>
        <v>12328</v>
      </c>
      <c r="E576" s="76">
        <f t="shared" si="73"/>
        <v>8152</v>
      </c>
      <c r="F576" s="76">
        <f t="shared" si="73"/>
        <v>8150</v>
      </c>
      <c r="G576" s="76">
        <f t="shared" si="73"/>
        <v>3361</v>
      </c>
      <c r="H576" s="76">
        <f t="shared" si="73"/>
        <v>3080</v>
      </c>
      <c r="I576" s="76">
        <f t="shared" si="73"/>
        <v>1876</v>
      </c>
      <c r="J576" s="76">
        <f t="shared" si="73"/>
        <v>1174</v>
      </c>
      <c r="K576" s="76">
        <f t="shared" si="73"/>
        <v>1074</v>
      </c>
      <c r="L576" s="76">
        <f t="shared" si="73"/>
        <v>495</v>
      </c>
      <c r="M576" s="76">
        <f t="shared" si="74"/>
        <v>29659</v>
      </c>
      <c r="N576" s="76">
        <f t="shared" si="74"/>
        <v>25227</v>
      </c>
      <c r="O576" s="76">
        <f t="shared" si="75"/>
        <v>54886</v>
      </c>
    </row>
    <row r="577" spans="1:15" ht="15.75">
      <c r="A577" s="291" t="s">
        <v>25</v>
      </c>
      <c r="B577" s="291"/>
      <c r="C577" s="77">
        <f>SUM(C557:C576)</f>
        <v>170265</v>
      </c>
      <c r="D577" s="77">
        <f aca="true" t="shared" si="76" ref="D577:O577">SUM(D557:D576)</f>
        <v>139913</v>
      </c>
      <c r="E577" s="77">
        <f t="shared" si="76"/>
        <v>87630</v>
      </c>
      <c r="F577" s="77">
        <f t="shared" si="76"/>
        <v>80507</v>
      </c>
      <c r="G577" s="77">
        <f t="shared" si="76"/>
        <v>41948</v>
      </c>
      <c r="H577" s="77">
        <f t="shared" si="76"/>
        <v>32235</v>
      </c>
      <c r="I577" s="77">
        <f t="shared" si="76"/>
        <v>23548</v>
      </c>
      <c r="J577" s="77">
        <f t="shared" si="76"/>
        <v>14185</v>
      </c>
      <c r="K577" s="77">
        <f t="shared" si="76"/>
        <v>14329</v>
      </c>
      <c r="L577" s="77">
        <f t="shared" si="76"/>
        <v>5936</v>
      </c>
      <c r="M577" s="77">
        <f t="shared" si="76"/>
        <v>337720</v>
      </c>
      <c r="N577" s="77">
        <f t="shared" si="76"/>
        <v>272776</v>
      </c>
      <c r="O577" s="77">
        <f t="shared" si="76"/>
        <v>610496</v>
      </c>
    </row>
    <row r="578" spans="1:15" ht="15.75">
      <c r="A578" s="33"/>
      <c r="B578" s="32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</row>
    <row r="580" spans="1:14" ht="30.75">
      <c r="A580" s="282" t="s">
        <v>145</v>
      </c>
      <c r="B580" s="282"/>
      <c r="C580" s="282"/>
      <c r="D580" s="282"/>
      <c r="E580" s="282"/>
      <c r="F580" s="282"/>
      <c r="G580" s="282"/>
      <c r="H580" s="282"/>
      <c r="I580" s="282"/>
      <c r="J580" s="282"/>
      <c r="K580" s="282"/>
      <c r="L580" s="282"/>
      <c r="M580" s="282"/>
      <c r="N580" s="282"/>
    </row>
    <row r="581" spans="1:14" ht="12.75">
      <c r="A581" s="282" t="s">
        <v>2</v>
      </c>
      <c r="B581" s="282"/>
      <c r="C581" s="282"/>
      <c r="D581" s="282"/>
      <c r="E581" s="282"/>
      <c r="F581" s="282"/>
      <c r="G581" s="282"/>
      <c r="H581" s="282"/>
      <c r="I581" s="282"/>
      <c r="J581" s="282"/>
      <c r="K581" s="282"/>
      <c r="L581" s="282"/>
      <c r="M581" s="282"/>
      <c r="N581" s="282"/>
    </row>
    <row r="582" spans="1:16" ht="12.75">
      <c r="A582" s="300"/>
      <c r="B582" s="300"/>
      <c r="C582" s="300"/>
      <c r="D582" s="300"/>
      <c r="E582" s="300"/>
      <c r="F582" s="300"/>
      <c r="G582" s="300"/>
      <c r="H582" s="300"/>
      <c r="I582" s="300"/>
      <c r="J582" s="300"/>
      <c r="K582" s="300"/>
      <c r="L582" s="300"/>
      <c r="M582" s="300"/>
      <c r="N582" s="300"/>
      <c r="O582" s="5"/>
      <c r="P582" s="5"/>
    </row>
    <row r="583" spans="1:16" ht="15.75">
      <c r="A583" s="280" t="s">
        <v>29</v>
      </c>
      <c r="B583" s="280"/>
      <c r="C583" s="280" t="s">
        <v>30</v>
      </c>
      <c r="D583" s="280"/>
      <c r="E583" s="280" t="s">
        <v>31</v>
      </c>
      <c r="F583" s="280"/>
      <c r="G583" s="280" t="s">
        <v>32</v>
      </c>
      <c r="H583" s="280"/>
      <c r="I583" s="280" t="s">
        <v>62</v>
      </c>
      <c r="J583" s="280"/>
      <c r="K583" s="280" t="s">
        <v>33</v>
      </c>
      <c r="L583" s="280"/>
      <c r="M583" s="280" t="s">
        <v>34</v>
      </c>
      <c r="N583" s="280"/>
      <c r="O583" s="289"/>
      <c r="P583" s="290"/>
    </row>
    <row r="584" spans="1:16" ht="15.75">
      <c r="A584" s="280"/>
      <c r="B584" s="280"/>
      <c r="C584" s="280"/>
      <c r="D584" s="280"/>
      <c r="E584" s="280"/>
      <c r="F584" s="280"/>
      <c r="G584" s="280"/>
      <c r="H584" s="280"/>
      <c r="I584" s="280"/>
      <c r="J584" s="280"/>
      <c r="K584" s="280"/>
      <c r="L584" s="280"/>
      <c r="M584" s="280"/>
      <c r="N584" s="280"/>
      <c r="O584" s="33"/>
      <c r="P584" s="33"/>
    </row>
    <row r="585" spans="1:16" ht="15.75">
      <c r="A585" s="280"/>
      <c r="B585" s="280"/>
      <c r="C585" s="18" t="s">
        <v>26</v>
      </c>
      <c r="D585" s="18" t="s">
        <v>27</v>
      </c>
      <c r="E585" s="18" t="s">
        <v>26</v>
      </c>
      <c r="F585" s="18" t="s">
        <v>27</v>
      </c>
      <c r="G585" s="18" t="s">
        <v>26</v>
      </c>
      <c r="H585" s="18" t="s">
        <v>27</v>
      </c>
      <c r="I585" s="18" t="s">
        <v>26</v>
      </c>
      <c r="J585" s="18" t="s">
        <v>27</v>
      </c>
      <c r="K585" s="18" t="s">
        <v>26</v>
      </c>
      <c r="L585" s="18" t="s">
        <v>27</v>
      </c>
      <c r="M585" s="18" t="s">
        <v>26</v>
      </c>
      <c r="N585" s="18" t="s">
        <v>27</v>
      </c>
      <c r="O585" s="81"/>
      <c r="P585" s="81"/>
    </row>
    <row r="586" spans="1:16" ht="15.75">
      <c r="A586" s="276" t="s">
        <v>41</v>
      </c>
      <c r="B586" s="276"/>
      <c r="C586" s="4">
        <v>5083</v>
      </c>
      <c r="D586" s="4">
        <v>4334</v>
      </c>
      <c r="E586" s="4">
        <v>40476</v>
      </c>
      <c r="F586" s="4">
        <v>38073</v>
      </c>
      <c r="G586" s="4">
        <v>46026</v>
      </c>
      <c r="H586" s="4">
        <v>41963</v>
      </c>
      <c r="I586" s="4">
        <v>44595</v>
      </c>
      <c r="J586" s="4">
        <v>40243</v>
      </c>
      <c r="K586" s="4">
        <v>41653</v>
      </c>
      <c r="L586" s="4">
        <v>36721</v>
      </c>
      <c r="M586" s="4">
        <v>41360</v>
      </c>
      <c r="N586" s="4">
        <v>34758</v>
      </c>
      <c r="O586" s="81"/>
      <c r="P586" s="81"/>
    </row>
    <row r="587" spans="1:16" ht="15.75">
      <c r="A587" s="276" t="s">
        <v>42</v>
      </c>
      <c r="B587" s="276"/>
      <c r="C587" s="4">
        <v>2591</v>
      </c>
      <c r="D587" s="4">
        <v>2295</v>
      </c>
      <c r="E587" s="4">
        <v>20521</v>
      </c>
      <c r="F587" s="4">
        <v>18632</v>
      </c>
      <c r="G587" s="4">
        <v>19292</v>
      </c>
      <c r="H587" s="4">
        <v>17815</v>
      </c>
      <c r="I587" s="4">
        <v>23536</v>
      </c>
      <c r="J587" s="4">
        <v>19790</v>
      </c>
      <c r="K587" s="4">
        <v>21842</v>
      </c>
      <c r="L587" s="4">
        <v>20051</v>
      </c>
      <c r="M587" s="4">
        <v>26403</v>
      </c>
      <c r="N587" s="4">
        <v>18404</v>
      </c>
      <c r="O587" s="81"/>
      <c r="P587" s="82"/>
    </row>
    <row r="588" spans="1:16" ht="15.75">
      <c r="A588" s="276" t="s">
        <v>43</v>
      </c>
      <c r="B588" s="276"/>
      <c r="C588" s="4">
        <v>2222</v>
      </c>
      <c r="D588" s="4">
        <v>1924</v>
      </c>
      <c r="E588" s="4">
        <v>15852</v>
      </c>
      <c r="F588" s="4">
        <v>14621</v>
      </c>
      <c r="G588" s="4">
        <v>14596</v>
      </c>
      <c r="H588" s="4">
        <v>13302</v>
      </c>
      <c r="I588" s="4">
        <v>17017</v>
      </c>
      <c r="J588" s="4">
        <v>15449</v>
      </c>
      <c r="K588" s="4">
        <v>16166</v>
      </c>
      <c r="L588" s="4">
        <v>14318</v>
      </c>
      <c r="M588" s="4">
        <v>16241</v>
      </c>
      <c r="N588" s="4">
        <v>13841</v>
      </c>
      <c r="O588" s="81"/>
      <c r="P588" s="81"/>
    </row>
    <row r="589" spans="1:16" ht="15.75">
      <c r="A589" s="276" t="s">
        <v>44</v>
      </c>
      <c r="B589" s="276"/>
      <c r="C589" s="4">
        <v>2426</v>
      </c>
      <c r="D589" s="4">
        <v>2209</v>
      </c>
      <c r="E589" s="4">
        <v>19181</v>
      </c>
      <c r="F589" s="4">
        <v>17773</v>
      </c>
      <c r="G589" s="4">
        <v>21742</v>
      </c>
      <c r="H589" s="4">
        <v>19892</v>
      </c>
      <c r="I589" s="4">
        <v>20934</v>
      </c>
      <c r="J589" s="4">
        <v>19205</v>
      </c>
      <c r="K589" s="4">
        <v>19893</v>
      </c>
      <c r="L589" s="4">
        <v>17889</v>
      </c>
      <c r="M589" s="4">
        <v>20706</v>
      </c>
      <c r="N589" s="4">
        <v>17808</v>
      </c>
      <c r="O589" s="81"/>
      <c r="P589" s="81"/>
    </row>
    <row r="590" spans="1:16" ht="15.75">
      <c r="A590" s="276" t="s">
        <v>45</v>
      </c>
      <c r="B590" s="3" t="s">
        <v>46</v>
      </c>
      <c r="C590" s="4">
        <v>1480</v>
      </c>
      <c r="D590" s="4">
        <v>1431</v>
      </c>
      <c r="E590" s="4">
        <v>15063</v>
      </c>
      <c r="F590" s="4">
        <v>14543</v>
      </c>
      <c r="G590" s="4">
        <v>14606</v>
      </c>
      <c r="H590" s="4">
        <v>13089</v>
      </c>
      <c r="I590" s="4">
        <v>15874</v>
      </c>
      <c r="J590" s="4">
        <v>15112</v>
      </c>
      <c r="K590" s="4">
        <v>15254</v>
      </c>
      <c r="L590" s="4">
        <v>14332</v>
      </c>
      <c r="M590" s="4">
        <v>15136</v>
      </c>
      <c r="N590" s="4">
        <v>13988</v>
      </c>
      <c r="O590" s="81"/>
      <c r="P590" s="81"/>
    </row>
    <row r="591" spans="1:16" ht="15.75">
      <c r="A591" s="276"/>
      <c r="B591" s="3" t="s">
        <v>47</v>
      </c>
      <c r="C591" s="4">
        <v>2356</v>
      </c>
      <c r="D591" s="4">
        <v>2258</v>
      </c>
      <c r="E591" s="4">
        <v>27896</v>
      </c>
      <c r="F591" s="4">
        <v>25912</v>
      </c>
      <c r="G591" s="4">
        <v>32078</v>
      </c>
      <c r="H591" s="4">
        <v>29890</v>
      </c>
      <c r="I591" s="4">
        <v>30058</v>
      </c>
      <c r="J591" s="4">
        <v>27471</v>
      </c>
      <c r="K591" s="4">
        <v>29096</v>
      </c>
      <c r="L591" s="4">
        <v>25429</v>
      </c>
      <c r="M591" s="4">
        <v>29466</v>
      </c>
      <c r="N591" s="4">
        <v>25599</v>
      </c>
      <c r="O591" s="81"/>
      <c r="P591" s="81"/>
    </row>
    <row r="592" spans="1:16" ht="15.75">
      <c r="A592" s="276"/>
      <c r="B592" s="3" t="s">
        <v>48</v>
      </c>
      <c r="C592" s="4">
        <v>1531</v>
      </c>
      <c r="D592" s="4">
        <v>1527</v>
      </c>
      <c r="E592" s="4">
        <v>14770</v>
      </c>
      <c r="F592" s="4">
        <v>13133</v>
      </c>
      <c r="G592" s="4">
        <v>13390</v>
      </c>
      <c r="H592" s="4">
        <v>11866</v>
      </c>
      <c r="I592" s="4">
        <v>14700</v>
      </c>
      <c r="J592" s="4">
        <v>13568</v>
      </c>
      <c r="K592" s="4">
        <v>13570</v>
      </c>
      <c r="L592" s="4">
        <v>13136</v>
      </c>
      <c r="M592" s="4">
        <v>14659</v>
      </c>
      <c r="N592" s="4">
        <v>12295</v>
      </c>
      <c r="O592" s="81"/>
      <c r="P592" s="81"/>
    </row>
    <row r="593" spans="1:16" ht="15.75">
      <c r="A593" s="276"/>
      <c r="B593" s="3" t="s">
        <v>49</v>
      </c>
      <c r="C593" s="4">
        <v>862</v>
      </c>
      <c r="D593" s="4">
        <v>717</v>
      </c>
      <c r="E593" s="4">
        <v>8791</v>
      </c>
      <c r="F593" s="4">
        <v>8453</v>
      </c>
      <c r="G593" s="4">
        <v>8246</v>
      </c>
      <c r="H593" s="4">
        <v>7461</v>
      </c>
      <c r="I593" s="4">
        <v>8540</v>
      </c>
      <c r="J593" s="4">
        <v>9291</v>
      </c>
      <c r="K593" s="4">
        <v>9352</v>
      </c>
      <c r="L593" s="4">
        <v>8181</v>
      </c>
      <c r="M593" s="4">
        <v>9436</v>
      </c>
      <c r="N593" s="4">
        <v>8324</v>
      </c>
      <c r="O593" s="81"/>
      <c r="P593" s="81"/>
    </row>
    <row r="594" spans="1:16" ht="15.75">
      <c r="A594" s="276"/>
      <c r="B594" s="3" t="s">
        <v>50</v>
      </c>
      <c r="C594" s="4">
        <v>1734</v>
      </c>
      <c r="D594" s="4">
        <v>1720</v>
      </c>
      <c r="E594" s="4">
        <v>17945</v>
      </c>
      <c r="F594" s="4">
        <v>16828</v>
      </c>
      <c r="G594" s="4">
        <v>16824</v>
      </c>
      <c r="H594" s="4">
        <v>14596</v>
      </c>
      <c r="I594" s="4">
        <v>19112</v>
      </c>
      <c r="J594" s="4">
        <v>17321</v>
      </c>
      <c r="K594" s="4">
        <v>18054</v>
      </c>
      <c r="L594" s="4">
        <v>16416</v>
      </c>
      <c r="M594" s="4">
        <v>18873</v>
      </c>
      <c r="N594" s="4">
        <v>16441</v>
      </c>
      <c r="O594" s="81"/>
      <c r="P594" s="81"/>
    </row>
    <row r="595" spans="1:16" ht="15.75">
      <c r="A595" s="276"/>
      <c r="B595" s="3" t="s">
        <v>51</v>
      </c>
      <c r="C595" s="4">
        <v>1132</v>
      </c>
      <c r="D595" s="4">
        <v>1134</v>
      </c>
      <c r="E595" s="4">
        <v>13400</v>
      </c>
      <c r="F595" s="4">
        <v>12720</v>
      </c>
      <c r="G595" s="4">
        <v>12541</v>
      </c>
      <c r="H595" s="4">
        <v>11590</v>
      </c>
      <c r="I595" s="4">
        <v>13702</v>
      </c>
      <c r="J595" s="4">
        <v>13111</v>
      </c>
      <c r="K595" s="4">
        <v>13455</v>
      </c>
      <c r="L595" s="4">
        <v>12298</v>
      </c>
      <c r="M595" s="4">
        <v>13404</v>
      </c>
      <c r="N595" s="4">
        <v>11976</v>
      </c>
      <c r="O595" s="81"/>
      <c r="P595" s="81"/>
    </row>
    <row r="596" spans="1:16" ht="15.75">
      <c r="A596" s="276" t="s">
        <v>52</v>
      </c>
      <c r="B596" s="276"/>
      <c r="C596" s="4">
        <v>3296</v>
      </c>
      <c r="D596" s="4">
        <v>3131</v>
      </c>
      <c r="E596" s="4">
        <v>23315</v>
      </c>
      <c r="F596" s="4">
        <v>20559</v>
      </c>
      <c r="G596" s="4">
        <v>24519</v>
      </c>
      <c r="H596" s="4">
        <v>21732</v>
      </c>
      <c r="I596" s="4">
        <v>26688</v>
      </c>
      <c r="J596" s="4">
        <v>24045</v>
      </c>
      <c r="K596" s="4">
        <v>26794</v>
      </c>
      <c r="L596" s="4">
        <v>23384</v>
      </c>
      <c r="M596" s="4">
        <v>26481</v>
      </c>
      <c r="N596" s="4">
        <v>22318</v>
      </c>
      <c r="O596" s="81"/>
      <c r="P596" s="81"/>
    </row>
    <row r="597" spans="1:16" ht="15.75">
      <c r="A597" s="276" t="s">
        <v>53</v>
      </c>
      <c r="B597" s="276"/>
      <c r="C597" s="4">
        <v>2311</v>
      </c>
      <c r="D597" s="4">
        <v>2281</v>
      </c>
      <c r="E597" s="4">
        <v>25694</v>
      </c>
      <c r="F597" s="4">
        <v>23520</v>
      </c>
      <c r="G597" s="4">
        <v>25596</v>
      </c>
      <c r="H597" s="4">
        <v>22399</v>
      </c>
      <c r="I597" s="4">
        <v>28757</v>
      </c>
      <c r="J597" s="4">
        <v>25666</v>
      </c>
      <c r="K597" s="4">
        <v>27765</v>
      </c>
      <c r="L597" s="4">
        <v>24275</v>
      </c>
      <c r="M597" s="4">
        <v>27442</v>
      </c>
      <c r="N597" s="4">
        <v>23252</v>
      </c>
      <c r="O597" s="81"/>
      <c r="P597" s="81"/>
    </row>
    <row r="598" spans="1:16" ht="15.75">
      <c r="A598" s="276" t="s">
        <v>54</v>
      </c>
      <c r="B598" s="276"/>
      <c r="C598" s="4">
        <v>1277</v>
      </c>
      <c r="D598" s="4">
        <v>1183</v>
      </c>
      <c r="E598" s="4">
        <v>14402</v>
      </c>
      <c r="F598" s="4">
        <v>14223</v>
      </c>
      <c r="G598" s="4">
        <v>15022</v>
      </c>
      <c r="H598" s="4">
        <v>13463</v>
      </c>
      <c r="I598" s="4">
        <v>16530</v>
      </c>
      <c r="J598" s="4">
        <v>15561</v>
      </c>
      <c r="K598" s="4">
        <v>16674</v>
      </c>
      <c r="L598" s="4">
        <v>14474</v>
      </c>
      <c r="M598" s="4">
        <v>15976</v>
      </c>
      <c r="N598" s="4">
        <v>13824</v>
      </c>
      <c r="O598" s="81"/>
      <c r="P598" s="81"/>
    </row>
    <row r="599" spans="1:16" ht="15.75">
      <c r="A599" s="276" t="s">
        <v>55</v>
      </c>
      <c r="B599" s="276"/>
      <c r="C599" s="4">
        <v>1478</v>
      </c>
      <c r="D599" s="4">
        <v>1283</v>
      </c>
      <c r="E599" s="4">
        <v>17863</v>
      </c>
      <c r="F599" s="4">
        <v>16621</v>
      </c>
      <c r="G599" s="4">
        <v>19515</v>
      </c>
      <c r="H599" s="4">
        <v>16473</v>
      </c>
      <c r="I599" s="4">
        <v>20169</v>
      </c>
      <c r="J599" s="4">
        <v>17881</v>
      </c>
      <c r="K599" s="4">
        <v>19115</v>
      </c>
      <c r="L599" s="4">
        <v>17496</v>
      </c>
      <c r="M599" s="4">
        <v>19060</v>
      </c>
      <c r="N599" s="4">
        <v>16939</v>
      </c>
      <c r="O599" s="81"/>
      <c r="P599" s="81"/>
    </row>
    <row r="600" spans="1:16" ht="15.75">
      <c r="A600" s="276" t="s">
        <v>56</v>
      </c>
      <c r="B600" s="276"/>
      <c r="C600" s="4">
        <v>1332</v>
      </c>
      <c r="D600" s="4">
        <v>1300</v>
      </c>
      <c r="E600" s="4">
        <v>16806</v>
      </c>
      <c r="F600" s="4">
        <v>15359</v>
      </c>
      <c r="G600" s="4">
        <v>17446</v>
      </c>
      <c r="H600" s="4">
        <v>14014</v>
      </c>
      <c r="I600" s="4">
        <v>18790</v>
      </c>
      <c r="J600" s="4">
        <v>16283</v>
      </c>
      <c r="K600" s="4">
        <v>17841</v>
      </c>
      <c r="L600" s="4">
        <v>15211</v>
      </c>
      <c r="M600" s="4">
        <v>17920</v>
      </c>
      <c r="N600" s="4">
        <v>14252</v>
      </c>
      <c r="O600" s="81"/>
      <c r="P600" s="81"/>
    </row>
    <row r="601" spans="1:16" ht="15.75">
      <c r="A601" s="276" t="s">
        <v>57</v>
      </c>
      <c r="B601" s="276"/>
      <c r="C601" s="4">
        <v>795</v>
      </c>
      <c r="D601" s="4">
        <v>825</v>
      </c>
      <c r="E601" s="4">
        <v>9815</v>
      </c>
      <c r="F601" s="4">
        <v>8872</v>
      </c>
      <c r="G601" s="4">
        <v>9969</v>
      </c>
      <c r="H601" s="4">
        <v>8550</v>
      </c>
      <c r="I601" s="4">
        <v>10918</v>
      </c>
      <c r="J601" s="4">
        <v>9526</v>
      </c>
      <c r="K601" s="4">
        <v>10702</v>
      </c>
      <c r="L601" s="4">
        <v>9266</v>
      </c>
      <c r="M601" s="4">
        <v>10085</v>
      </c>
      <c r="N601" s="4">
        <v>8289</v>
      </c>
      <c r="O601" s="81"/>
      <c r="P601" s="81"/>
    </row>
    <row r="602" spans="1:16" ht="15.75">
      <c r="A602" s="276" t="s">
        <v>58</v>
      </c>
      <c r="B602" s="276"/>
      <c r="C602" s="4">
        <v>1354</v>
      </c>
      <c r="D602" s="4">
        <v>1360</v>
      </c>
      <c r="E602" s="4">
        <v>16241</v>
      </c>
      <c r="F602" s="4">
        <v>14237</v>
      </c>
      <c r="G602" s="4">
        <v>17837</v>
      </c>
      <c r="H602" s="4">
        <v>14492</v>
      </c>
      <c r="I602" s="4">
        <v>18726</v>
      </c>
      <c r="J602" s="4">
        <v>15936</v>
      </c>
      <c r="K602" s="4">
        <v>18054</v>
      </c>
      <c r="L602" s="4">
        <v>14812</v>
      </c>
      <c r="M602" s="4">
        <v>17236</v>
      </c>
      <c r="N602" s="4">
        <v>14136</v>
      </c>
      <c r="O602" s="81"/>
      <c r="P602" s="81"/>
    </row>
    <row r="603" spans="1:16" ht="15.75">
      <c r="A603" s="276" t="s">
        <v>59</v>
      </c>
      <c r="B603" s="276"/>
      <c r="C603" s="4">
        <v>2509</v>
      </c>
      <c r="D603" s="4">
        <v>2404</v>
      </c>
      <c r="E603" s="4">
        <v>25353</v>
      </c>
      <c r="F603" s="4">
        <v>23104</v>
      </c>
      <c r="G603" s="4">
        <v>26337</v>
      </c>
      <c r="H603" s="4">
        <v>20820</v>
      </c>
      <c r="I603" s="4">
        <v>28570</v>
      </c>
      <c r="J603" s="4">
        <v>25045</v>
      </c>
      <c r="K603" s="4">
        <v>27829</v>
      </c>
      <c r="L603" s="4">
        <v>24624</v>
      </c>
      <c r="M603" s="4">
        <v>26974</v>
      </c>
      <c r="N603" s="4">
        <v>22287</v>
      </c>
      <c r="O603" s="81"/>
      <c r="P603" s="81"/>
    </row>
    <row r="604" spans="1:16" ht="15.75">
      <c r="A604" s="276" t="s">
        <v>60</v>
      </c>
      <c r="B604" s="276"/>
      <c r="C604" s="4">
        <v>2210</v>
      </c>
      <c r="D604" s="4">
        <v>3160</v>
      </c>
      <c r="E604" s="4">
        <v>11411</v>
      </c>
      <c r="F604" s="4">
        <v>10931</v>
      </c>
      <c r="G604" s="4">
        <v>14320</v>
      </c>
      <c r="H604" s="4">
        <v>10829</v>
      </c>
      <c r="I604" s="4">
        <v>15030</v>
      </c>
      <c r="J604" s="4">
        <v>12294</v>
      </c>
      <c r="K604" s="4">
        <v>16365</v>
      </c>
      <c r="L604" s="4">
        <v>12258</v>
      </c>
      <c r="M604" s="4">
        <v>16669</v>
      </c>
      <c r="N604" s="4">
        <v>10931</v>
      </c>
      <c r="O604" s="81"/>
      <c r="P604" s="81"/>
    </row>
    <row r="605" spans="1:16" ht="15.75">
      <c r="A605" s="276" t="s">
        <v>61</v>
      </c>
      <c r="B605" s="276"/>
      <c r="C605" s="4">
        <v>3055</v>
      </c>
      <c r="D605" s="4">
        <v>3251</v>
      </c>
      <c r="E605" s="4">
        <v>34349</v>
      </c>
      <c r="F605" s="4">
        <v>33776</v>
      </c>
      <c r="G605" s="4">
        <v>35265</v>
      </c>
      <c r="H605" s="4">
        <v>32234</v>
      </c>
      <c r="I605" s="4">
        <v>39750</v>
      </c>
      <c r="J605" s="4">
        <v>37294</v>
      </c>
      <c r="K605" s="4">
        <v>38673</v>
      </c>
      <c r="L605" s="4">
        <v>34761</v>
      </c>
      <c r="M605" s="4">
        <v>37955</v>
      </c>
      <c r="N605" s="4">
        <v>33674</v>
      </c>
      <c r="O605" s="5"/>
      <c r="P605" s="5"/>
    </row>
    <row r="606" spans="1:16" ht="15.75">
      <c r="A606" s="277" t="s">
        <v>25</v>
      </c>
      <c r="B606" s="277"/>
      <c r="C606" s="20">
        <f aca="true" t="shared" si="77" ref="C606:N606">SUM(C586:C605)</f>
        <v>41034</v>
      </c>
      <c r="D606" s="20">
        <f t="shared" si="77"/>
        <v>39727</v>
      </c>
      <c r="E606" s="20">
        <f t="shared" si="77"/>
        <v>389144</v>
      </c>
      <c r="F606" s="20">
        <f t="shared" si="77"/>
        <v>361890</v>
      </c>
      <c r="G606" s="20">
        <f t="shared" si="77"/>
        <v>405167</v>
      </c>
      <c r="H606" s="20">
        <f t="shared" si="77"/>
        <v>356470</v>
      </c>
      <c r="I606" s="20">
        <f t="shared" si="77"/>
        <v>431996</v>
      </c>
      <c r="J606" s="20">
        <f t="shared" si="77"/>
        <v>390092</v>
      </c>
      <c r="K606" s="20">
        <f t="shared" si="77"/>
        <v>418147</v>
      </c>
      <c r="L606" s="20">
        <f t="shared" si="77"/>
        <v>369332</v>
      </c>
      <c r="M606" s="20">
        <f t="shared" si="77"/>
        <v>421482</v>
      </c>
      <c r="N606" s="20">
        <f t="shared" si="77"/>
        <v>353336</v>
      </c>
      <c r="O606" s="5"/>
      <c r="P606" s="5"/>
    </row>
    <row r="607" spans="1:14" ht="12.75">
      <c r="A607" s="297"/>
      <c r="B607" s="297"/>
      <c r="C607" s="297"/>
      <c r="D607" s="297"/>
      <c r="E607" s="297"/>
      <c r="F607" s="297"/>
      <c r="G607" s="297"/>
      <c r="H607" s="297"/>
      <c r="I607" s="297"/>
      <c r="J607" s="297"/>
      <c r="K607" s="297"/>
      <c r="L607" s="297"/>
      <c r="M607" s="297"/>
      <c r="N607" s="297"/>
    </row>
    <row r="608" spans="1:14" ht="15.75">
      <c r="A608" s="298"/>
      <c r="B608" s="298"/>
      <c r="C608" s="298"/>
      <c r="D608" s="298"/>
      <c r="E608" s="298"/>
      <c r="F608" s="298"/>
      <c r="G608" s="298"/>
      <c r="H608" s="298"/>
      <c r="I608" s="298"/>
      <c r="J608" s="298"/>
      <c r="K608" s="298"/>
      <c r="L608" s="298"/>
      <c r="M608" s="298"/>
      <c r="N608" s="298"/>
    </row>
    <row r="611" spans="1:17" ht="30.75">
      <c r="A611" s="282" t="s">
        <v>163</v>
      </c>
      <c r="B611" s="282"/>
      <c r="C611" s="282"/>
      <c r="D611" s="282"/>
      <c r="E611" s="282"/>
      <c r="F611" s="282"/>
      <c r="G611" s="282"/>
      <c r="H611" s="282"/>
      <c r="I611" s="282"/>
      <c r="J611" s="282"/>
      <c r="K611" s="282"/>
      <c r="L611" s="282"/>
      <c r="M611" s="282"/>
      <c r="N611" s="282"/>
      <c r="O611" s="282"/>
      <c r="P611" s="282"/>
      <c r="Q611" s="282"/>
    </row>
    <row r="612" spans="1:17" ht="30.75">
      <c r="A612" s="299" t="s">
        <v>9</v>
      </c>
      <c r="B612" s="282"/>
      <c r="C612" s="282"/>
      <c r="D612" s="282"/>
      <c r="E612" s="282"/>
      <c r="F612" s="282"/>
      <c r="G612" s="282"/>
      <c r="H612" s="282"/>
      <c r="I612" s="282"/>
      <c r="J612" s="282"/>
      <c r="K612" s="282"/>
      <c r="L612" s="282"/>
      <c r="M612" s="282"/>
      <c r="N612" s="282"/>
      <c r="O612" s="282"/>
      <c r="P612" s="282"/>
      <c r="Q612" s="282"/>
    </row>
    <row r="613" spans="1:16" ht="15.75">
      <c r="A613" s="283" t="s">
        <v>101</v>
      </c>
      <c r="B613" s="284"/>
      <c r="C613" s="283" t="s">
        <v>30</v>
      </c>
      <c r="D613" s="283"/>
      <c r="E613" s="283" t="s">
        <v>31</v>
      </c>
      <c r="F613" s="283"/>
      <c r="G613" s="283" t="s">
        <v>32</v>
      </c>
      <c r="H613" s="283"/>
      <c r="I613" s="283" t="s">
        <v>62</v>
      </c>
      <c r="J613" s="283"/>
      <c r="K613" s="283" t="s">
        <v>33</v>
      </c>
      <c r="L613" s="283"/>
      <c r="M613" s="283" t="s">
        <v>63</v>
      </c>
      <c r="N613" s="283"/>
      <c r="O613" s="283" t="s">
        <v>66</v>
      </c>
      <c r="P613" s="283"/>
    </row>
    <row r="614" spans="1:16" ht="15.75">
      <c r="A614" s="283"/>
      <c r="B614" s="284"/>
      <c r="C614" s="25" t="s">
        <v>26</v>
      </c>
      <c r="D614" s="25" t="s">
        <v>27</v>
      </c>
      <c r="E614" s="25" t="s">
        <v>26</v>
      </c>
      <c r="F614" s="25" t="s">
        <v>27</v>
      </c>
      <c r="G614" s="25" t="s">
        <v>26</v>
      </c>
      <c r="H614" s="25" t="s">
        <v>27</v>
      </c>
      <c r="I614" s="25" t="s">
        <v>26</v>
      </c>
      <c r="J614" s="25" t="s">
        <v>27</v>
      </c>
      <c r="K614" s="25" t="s">
        <v>26</v>
      </c>
      <c r="L614" s="25" t="s">
        <v>27</v>
      </c>
      <c r="M614" s="25" t="s">
        <v>26</v>
      </c>
      <c r="N614" s="25" t="s">
        <v>27</v>
      </c>
      <c r="O614" s="25" t="s">
        <v>26</v>
      </c>
      <c r="P614" s="25" t="s">
        <v>27</v>
      </c>
    </row>
    <row r="615" spans="1:16" ht="15.75">
      <c r="A615" s="295" t="s">
        <v>41</v>
      </c>
      <c r="B615" s="296"/>
      <c r="C615" s="37">
        <v>111</v>
      </c>
      <c r="D615" s="37">
        <v>59</v>
      </c>
      <c r="E615" s="37">
        <v>733</v>
      </c>
      <c r="F615" s="37">
        <v>396</v>
      </c>
      <c r="G615" s="37">
        <v>629</v>
      </c>
      <c r="H615" s="37">
        <v>277</v>
      </c>
      <c r="I615" s="37">
        <v>566</v>
      </c>
      <c r="J615" s="37">
        <v>287</v>
      </c>
      <c r="K615" s="37">
        <v>417</v>
      </c>
      <c r="L615" s="37">
        <v>207</v>
      </c>
      <c r="M615" s="37">
        <v>408</v>
      </c>
      <c r="N615" s="37">
        <v>180</v>
      </c>
      <c r="O615" s="37">
        <v>334</v>
      </c>
      <c r="P615" s="37">
        <v>128</v>
      </c>
    </row>
    <row r="616" spans="1:16" ht="15.75">
      <c r="A616" s="295" t="s">
        <v>42</v>
      </c>
      <c r="B616" s="296"/>
      <c r="C616" s="37">
        <v>6</v>
      </c>
      <c r="D616" s="37">
        <v>2</v>
      </c>
      <c r="E616" s="37">
        <v>91</v>
      </c>
      <c r="F616" s="37">
        <v>28</v>
      </c>
      <c r="G616" s="37">
        <v>54</v>
      </c>
      <c r="H616" s="37">
        <v>15</v>
      </c>
      <c r="I616" s="37">
        <v>73</v>
      </c>
      <c r="J616" s="37">
        <v>11</v>
      </c>
      <c r="K616" s="37">
        <v>43</v>
      </c>
      <c r="L616" s="37">
        <v>9</v>
      </c>
      <c r="M616" s="37">
        <v>42</v>
      </c>
      <c r="N616" s="37">
        <v>9</v>
      </c>
      <c r="O616" s="37">
        <v>43</v>
      </c>
      <c r="P616" s="37">
        <v>9</v>
      </c>
    </row>
    <row r="617" spans="1:16" ht="15.75">
      <c r="A617" s="295" t="s">
        <v>43</v>
      </c>
      <c r="B617" s="296"/>
      <c r="C617" s="37">
        <v>48</v>
      </c>
      <c r="D617" s="37">
        <v>38</v>
      </c>
      <c r="E617" s="37">
        <v>200</v>
      </c>
      <c r="F617" s="37">
        <v>139</v>
      </c>
      <c r="G617" s="37">
        <v>193</v>
      </c>
      <c r="H617" s="37">
        <v>129</v>
      </c>
      <c r="I617" s="37">
        <v>120</v>
      </c>
      <c r="J617" s="37">
        <v>78</v>
      </c>
      <c r="K617" s="37">
        <v>139</v>
      </c>
      <c r="L617" s="37">
        <v>95</v>
      </c>
      <c r="M617" s="37">
        <v>66</v>
      </c>
      <c r="N617" s="37">
        <v>46</v>
      </c>
      <c r="O617" s="37">
        <v>49</v>
      </c>
      <c r="P617" s="37">
        <v>25</v>
      </c>
    </row>
    <row r="618" spans="1:16" ht="15.75">
      <c r="A618" s="295" t="s">
        <v>44</v>
      </c>
      <c r="B618" s="296"/>
      <c r="C618" s="37">
        <v>0</v>
      </c>
      <c r="D618" s="37">
        <v>0</v>
      </c>
      <c r="E618" s="37">
        <v>0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37">
        <v>0</v>
      </c>
      <c r="P618" s="37">
        <v>0</v>
      </c>
    </row>
    <row r="619" spans="1:16" ht="15.75">
      <c r="A619" s="295" t="s">
        <v>45</v>
      </c>
      <c r="B619" s="16" t="s">
        <v>82</v>
      </c>
      <c r="C619" s="37">
        <v>46</v>
      </c>
      <c r="D619" s="37">
        <v>27</v>
      </c>
      <c r="E619" s="37">
        <v>568</v>
      </c>
      <c r="F619" s="37">
        <v>268</v>
      </c>
      <c r="G619" s="37">
        <v>369</v>
      </c>
      <c r="H619" s="37">
        <v>205</v>
      </c>
      <c r="I619" s="37">
        <v>310</v>
      </c>
      <c r="J619" s="37">
        <v>144</v>
      </c>
      <c r="K619" s="37">
        <v>232</v>
      </c>
      <c r="L619" s="37">
        <v>90</v>
      </c>
      <c r="M619" s="37">
        <v>173</v>
      </c>
      <c r="N619" s="37">
        <v>79</v>
      </c>
      <c r="O619" s="37">
        <v>177</v>
      </c>
      <c r="P619" s="37">
        <v>68</v>
      </c>
    </row>
    <row r="620" spans="1:16" ht="15.75">
      <c r="A620" s="295"/>
      <c r="B620" s="16" t="s">
        <v>83</v>
      </c>
      <c r="C620" s="37">
        <v>151</v>
      </c>
      <c r="D620" s="37">
        <v>155</v>
      </c>
      <c r="E620" s="37">
        <v>1011</v>
      </c>
      <c r="F620" s="37">
        <v>711</v>
      </c>
      <c r="G620" s="37">
        <v>496</v>
      </c>
      <c r="H620" s="37">
        <v>335</v>
      </c>
      <c r="I620" s="37">
        <v>755</v>
      </c>
      <c r="J620" s="37">
        <v>537</v>
      </c>
      <c r="K620" s="37">
        <v>459</v>
      </c>
      <c r="L620" s="37">
        <v>270</v>
      </c>
      <c r="M620" s="37">
        <v>394</v>
      </c>
      <c r="N620" s="37">
        <v>292</v>
      </c>
      <c r="O620" s="37">
        <v>389</v>
      </c>
      <c r="P620" s="37">
        <v>232</v>
      </c>
    </row>
    <row r="621" spans="1:16" ht="15.75">
      <c r="A621" s="295"/>
      <c r="B621" s="16" t="s">
        <v>84</v>
      </c>
      <c r="C621" s="37">
        <v>4</v>
      </c>
      <c r="D621" s="37">
        <v>2</v>
      </c>
      <c r="E621" s="37">
        <v>45</v>
      </c>
      <c r="F621" s="37">
        <v>15</v>
      </c>
      <c r="G621" s="37">
        <v>24</v>
      </c>
      <c r="H621" s="37">
        <v>6</v>
      </c>
      <c r="I621" s="37">
        <v>20</v>
      </c>
      <c r="J621" s="37">
        <v>10</v>
      </c>
      <c r="K621" s="37">
        <v>25</v>
      </c>
      <c r="L621" s="37">
        <v>4</v>
      </c>
      <c r="M621" s="37">
        <v>25</v>
      </c>
      <c r="N621" s="37">
        <v>5</v>
      </c>
      <c r="O621" s="37">
        <v>28</v>
      </c>
      <c r="P621" s="37">
        <v>4</v>
      </c>
    </row>
    <row r="622" spans="1:16" ht="15.75">
      <c r="A622" s="295"/>
      <c r="B622" s="16" t="s">
        <v>94</v>
      </c>
      <c r="C622" s="37">
        <v>35</v>
      </c>
      <c r="D622" s="37">
        <v>27</v>
      </c>
      <c r="E622" s="37">
        <v>331</v>
      </c>
      <c r="F622" s="37">
        <v>251</v>
      </c>
      <c r="G622" s="37">
        <v>359</v>
      </c>
      <c r="H622" s="37">
        <v>283</v>
      </c>
      <c r="I622" s="37">
        <v>310</v>
      </c>
      <c r="J622" s="37">
        <v>204</v>
      </c>
      <c r="K622" s="37">
        <v>248</v>
      </c>
      <c r="L622" s="37">
        <v>159</v>
      </c>
      <c r="M622" s="37">
        <v>180</v>
      </c>
      <c r="N622" s="37">
        <v>128</v>
      </c>
      <c r="O622" s="37">
        <v>162</v>
      </c>
      <c r="P622" s="37">
        <v>120</v>
      </c>
    </row>
    <row r="623" spans="1:16" ht="15.75">
      <c r="A623" s="295"/>
      <c r="B623" s="16" t="s">
        <v>95</v>
      </c>
      <c r="C623" s="37">
        <v>13</v>
      </c>
      <c r="D623" s="37">
        <v>14</v>
      </c>
      <c r="E623" s="37">
        <v>250</v>
      </c>
      <c r="F623" s="37">
        <v>164</v>
      </c>
      <c r="G623" s="37">
        <v>183</v>
      </c>
      <c r="H623" s="37">
        <v>106</v>
      </c>
      <c r="I623" s="37">
        <v>125</v>
      </c>
      <c r="J623" s="37">
        <v>66</v>
      </c>
      <c r="K623" s="37">
        <v>76</v>
      </c>
      <c r="L623" s="37">
        <v>48</v>
      </c>
      <c r="M623" s="37">
        <v>97</v>
      </c>
      <c r="N623" s="37">
        <v>53</v>
      </c>
      <c r="O623" s="37">
        <v>84</v>
      </c>
      <c r="P623" s="37">
        <v>39</v>
      </c>
    </row>
    <row r="624" spans="1:16" ht="15.75">
      <c r="A624" s="295"/>
      <c r="B624" s="16" t="s">
        <v>96</v>
      </c>
      <c r="C624" s="37">
        <v>104</v>
      </c>
      <c r="D624" s="37">
        <v>68</v>
      </c>
      <c r="E624" s="37">
        <v>312</v>
      </c>
      <c r="F624" s="37">
        <v>209</v>
      </c>
      <c r="G624" s="37">
        <v>283</v>
      </c>
      <c r="H624" s="37">
        <v>199</v>
      </c>
      <c r="I624" s="37">
        <v>280</v>
      </c>
      <c r="J624" s="37">
        <v>206</v>
      </c>
      <c r="K624" s="37">
        <v>184</v>
      </c>
      <c r="L624" s="37">
        <v>149</v>
      </c>
      <c r="M624" s="37">
        <v>185</v>
      </c>
      <c r="N624" s="37">
        <v>132</v>
      </c>
      <c r="O624" s="37">
        <v>167</v>
      </c>
      <c r="P624" s="37">
        <v>111</v>
      </c>
    </row>
    <row r="625" spans="1:16" ht="15.75">
      <c r="A625" s="295" t="s">
        <v>52</v>
      </c>
      <c r="B625" s="296"/>
      <c r="C625" s="37">
        <v>12</v>
      </c>
      <c r="D625" s="37">
        <v>6</v>
      </c>
      <c r="E625" s="37">
        <v>85</v>
      </c>
      <c r="F625" s="37">
        <v>55</v>
      </c>
      <c r="G625" s="37">
        <v>82</v>
      </c>
      <c r="H625" s="37">
        <v>41</v>
      </c>
      <c r="I625" s="37">
        <v>53</v>
      </c>
      <c r="J625" s="37">
        <v>24</v>
      </c>
      <c r="K625" s="37">
        <v>52</v>
      </c>
      <c r="L625" s="37">
        <v>26</v>
      </c>
      <c r="M625" s="37">
        <v>76</v>
      </c>
      <c r="N625" s="37">
        <v>48</v>
      </c>
      <c r="O625" s="37">
        <v>55</v>
      </c>
      <c r="P625" s="37">
        <v>36</v>
      </c>
    </row>
    <row r="626" spans="1:16" ht="15.75">
      <c r="A626" s="295" t="s">
        <v>53</v>
      </c>
      <c r="B626" s="296"/>
      <c r="C626" s="37">
        <v>38</v>
      </c>
      <c r="D626" s="37">
        <v>17</v>
      </c>
      <c r="E626" s="37">
        <v>274</v>
      </c>
      <c r="F626" s="37">
        <v>112</v>
      </c>
      <c r="G626" s="37">
        <v>144</v>
      </c>
      <c r="H626" s="37">
        <v>57</v>
      </c>
      <c r="I626" s="37">
        <v>126</v>
      </c>
      <c r="J626" s="37">
        <v>61</v>
      </c>
      <c r="K626" s="37">
        <v>101</v>
      </c>
      <c r="L626" s="37">
        <v>41</v>
      </c>
      <c r="M626" s="37">
        <v>135</v>
      </c>
      <c r="N626" s="37">
        <v>42</v>
      </c>
      <c r="O626" s="37">
        <v>59</v>
      </c>
      <c r="P626" s="37">
        <v>28</v>
      </c>
    </row>
    <row r="627" spans="1:16" ht="15.75">
      <c r="A627" s="295" t="s">
        <v>133</v>
      </c>
      <c r="B627" s="296"/>
      <c r="C627" s="37">
        <v>38</v>
      </c>
      <c r="D627" s="37">
        <v>84</v>
      </c>
      <c r="E627" s="37">
        <v>399</v>
      </c>
      <c r="F627" s="37">
        <v>202</v>
      </c>
      <c r="G627" s="37">
        <v>384</v>
      </c>
      <c r="H627" s="37">
        <v>164</v>
      </c>
      <c r="I627" s="37">
        <v>339</v>
      </c>
      <c r="J627" s="37">
        <v>129</v>
      </c>
      <c r="K627" s="37">
        <v>276</v>
      </c>
      <c r="L627" s="37">
        <v>104</v>
      </c>
      <c r="M627" s="37">
        <v>267</v>
      </c>
      <c r="N627" s="37">
        <v>103</v>
      </c>
      <c r="O627" s="37">
        <v>193</v>
      </c>
      <c r="P627" s="37">
        <v>73</v>
      </c>
    </row>
    <row r="628" spans="1:16" ht="15.75">
      <c r="A628" s="295" t="s">
        <v>135</v>
      </c>
      <c r="B628" s="296"/>
      <c r="C628" s="37">
        <v>72</v>
      </c>
      <c r="D628" s="37">
        <v>35</v>
      </c>
      <c r="E628" s="37">
        <v>763</v>
      </c>
      <c r="F628" s="37">
        <v>296</v>
      </c>
      <c r="G628" s="37">
        <v>398</v>
      </c>
      <c r="H628" s="37">
        <v>186</v>
      </c>
      <c r="I628" s="37">
        <v>427</v>
      </c>
      <c r="J628" s="37">
        <v>198</v>
      </c>
      <c r="K628" s="37">
        <v>332</v>
      </c>
      <c r="L628" s="37">
        <v>161</v>
      </c>
      <c r="M628" s="37">
        <v>270</v>
      </c>
      <c r="N628" s="37">
        <v>148</v>
      </c>
      <c r="O628" s="37">
        <v>187</v>
      </c>
      <c r="P628" s="37">
        <v>118</v>
      </c>
    </row>
    <row r="629" spans="1:16" ht="15.75">
      <c r="A629" s="295" t="s">
        <v>134</v>
      </c>
      <c r="B629" s="296"/>
      <c r="C629" s="37">
        <v>76</v>
      </c>
      <c r="D629" s="37">
        <v>56</v>
      </c>
      <c r="E629" s="37">
        <v>289</v>
      </c>
      <c r="F629" s="37">
        <v>145</v>
      </c>
      <c r="G629" s="37">
        <v>284</v>
      </c>
      <c r="H629" s="37">
        <v>131</v>
      </c>
      <c r="I629" s="37">
        <v>176</v>
      </c>
      <c r="J629" s="37">
        <v>96</v>
      </c>
      <c r="K629" s="37">
        <v>133</v>
      </c>
      <c r="L629" s="37">
        <v>65</v>
      </c>
      <c r="M629" s="37">
        <v>127</v>
      </c>
      <c r="N629" s="37">
        <v>68</v>
      </c>
      <c r="O629" s="37">
        <v>105</v>
      </c>
      <c r="P629" s="37">
        <v>34</v>
      </c>
    </row>
    <row r="630" spans="1:16" ht="15.75">
      <c r="A630" s="295" t="s">
        <v>57</v>
      </c>
      <c r="B630" s="296"/>
      <c r="C630" s="37">
        <v>11</v>
      </c>
      <c r="D630" s="37">
        <v>4</v>
      </c>
      <c r="E630" s="37">
        <v>163</v>
      </c>
      <c r="F630" s="37">
        <v>57</v>
      </c>
      <c r="G630" s="37">
        <v>106</v>
      </c>
      <c r="H630" s="37">
        <v>29</v>
      </c>
      <c r="I630" s="37">
        <v>60</v>
      </c>
      <c r="J630" s="37">
        <v>31</v>
      </c>
      <c r="K630" s="37">
        <v>80</v>
      </c>
      <c r="L630" s="37">
        <v>33</v>
      </c>
      <c r="M630" s="37">
        <v>54</v>
      </c>
      <c r="N630" s="37">
        <v>15</v>
      </c>
      <c r="O630" s="37">
        <v>65</v>
      </c>
      <c r="P630" s="37">
        <v>17</v>
      </c>
    </row>
    <row r="631" spans="1:16" ht="15.75">
      <c r="A631" s="295" t="s">
        <v>58</v>
      </c>
      <c r="B631" s="296"/>
      <c r="C631" s="37">
        <v>16</v>
      </c>
      <c r="D631" s="37">
        <v>6</v>
      </c>
      <c r="E631" s="37">
        <v>211</v>
      </c>
      <c r="F631" s="37">
        <v>70</v>
      </c>
      <c r="G631" s="37">
        <v>165</v>
      </c>
      <c r="H631" s="37">
        <v>50</v>
      </c>
      <c r="I631" s="37">
        <v>93</v>
      </c>
      <c r="J631" s="37">
        <v>29</v>
      </c>
      <c r="K631" s="37">
        <v>60</v>
      </c>
      <c r="L631" s="37">
        <v>20</v>
      </c>
      <c r="M631" s="37">
        <v>55</v>
      </c>
      <c r="N631" s="37">
        <v>18</v>
      </c>
      <c r="O631" s="37">
        <v>52</v>
      </c>
      <c r="P631" s="37">
        <v>18</v>
      </c>
    </row>
    <row r="632" spans="1:16" ht="15.75">
      <c r="A632" s="295" t="s">
        <v>59</v>
      </c>
      <c r="B632" s="296"/>
      <c r="C632" s="37">
        <v>61</v>
      </c>
      <c r="D632" s="37">
        <v>30</v>
      </c>
      <c r="E632" s="37">
        <v>618</v>
      </c>
      <c r="F632" s="37">
        <v>261</v>
      </c>
      <c r="G632" s="37">
        <v>532</v>
      </c>
      <c r="H632" s="37">
        <v>205</v>
      </c>
      <c r="I632" s="37">
        <v>410</v>
      </c>
      <c r="J632" s="37">
        <v>160</v>
      </c>
      <c r="K632" s="37">
        <v>303</v>
      </c>
      <c r="L632" s="37">
        <v>95</v>
      </c>
      <c r="M632" s="37">
        <v>325</v>
      </c>
      <c r="N632" s="37">
        <v>74</v>
      </c>
      <c r="O632" s="37">
        <v>325</v>
      </c>
      <c r="P632" s="37">
        <v>84</v>
      </c>
    </row>
    <row r="633" spans="1:16" ht="15.75">
      <c r="A633" s="295" t="s">
        <v>60</v>
      </c>
      <c r="B633" s="296"/>
      <c r="C633" s="37">
        <v>16</v>
      </c>
      <c r="D633" s="37">
        <v>5</v>
      </c>
      <c r="E633" s="37">
        <v>213</v>
      </c>
      <c r="F633" s="37">
        <v>81</v>
      </c>
      <c r="G633" s="37">
        <v>35</v>
      </c>
      <c r="H633" s="37">
        <v>41</v>
      </c>
      <c r="I633" s="37">
        <v>180</v>
      </c>
      <c r="J633" s="37">
        <v>38</v>
      </c>
      <c r="K633" s="37">
        <v>74</v>
      </c>
      <c r="L633" s="37">
        <v>27</v>
      </c>
      <c r="M633" s="37">
        <v>71</v>
      </c>
      <c r="N633" s="37">
        <v>28</v>
      </c>
      <c r="O633" s="37">
        <v>93</v>
      </c>
      <c r="P633" s="37">
        <v>32</v>
      </c>
    </row>
    <row r="634" spans="1:16" ht="15.75">
      <c r="A634" s="295" t="s">
        <v>61</v>
      </c>
      <c r="B634" s="296"/>
      <c r="C634" s="37">
        <v>309</v>
      </c>
      <c r="D634" s="37">
        <v>129</v>
      </c>
      <c r="E634" s="37">
        <v>3682</v>
      </c>
      <c r="F634" s="37">
        <v>1598</v>
      </c>
      <c r="G634" s="37">
        <v>2846</v>
      </c>
      <c r="H634" s="37">
        <v>1142</v>
      </c>
      <c r="I634" s="37">
        <v>2225</v>
      </c>
      <c r="J634" s="37">
        <v>907</v>
      </c>
      <c r="K634" s="37">
        <v>1999</v>
      </c>
      <c r="L634" s="37">
        <v>859</v>
      </c>
      <c r="M634" s="37">
        <v>1800</v>
      </c>
      <c r="N634" s="37">
        <v>637</v>
      </c>
      <c r="O634" s="37">
        <v>1701</v>
      </c>
      <c r="P634" s="37">
        <v>668</v>
      </c>
    </row>
    <row r="635" spans="1:16" ht="15.75">
      <c r="A635" s="283" t="s">
        <v>25</v>
      </c>
      <c r="B635" s="284"/>
      <c r="C635" s="38">
        <f aca="true" t="shared" si="78" ref="C635:P635">SUM(C615:C634)</f>
        <v>1167</v>
      </c>
      <c r="D635" s="38">
        <f t="shared" si="78"/>
        <v>764</v>
      </c>
      <c r="E635" s="38">
        <f t="shared" si="78"/>
        <v>10238</v>
      </c>
      <c r="F635" s="38">
        <f t="shared" si="78"/>
        <v>5058</v>
      </c>
      <c r="G635" s="38">
        <f t="shared" si="78"/>
        <v>7566</v>
      </c>
      <c r="H635" s="38">
        <f t="shared" si="78"/>
        <v>3601</v>
      </c>
      <c r="I635" s="38">
        <f t="shared" si="78"/>
        <v>6648</v>
      </c>
      <c r="J635" s="38">
        <f t="shared" si="78"/>
        <v>3216</v>
      </c>
      <c r="K635" s="38">
        <f t="shared" si="78"/>
        <v>5233</v>
      </c>
      <c r="L635" s="38">
        <f t="shared" si="78"/>
        <v>2462</v>
      </c>
      <c r="M635" s="38">
        <f t="shared" si="78"/>
        <v>4750</v>
      </c>
      <c r="N635" s="38">
        <f t="shared" si="78"/>
        <v>2105</v>
      </c>
      <c r="O635" s="38">
        <f t="shared" si="78"/>
        <v>4268</v>
      </c>
      <c r="P635" s="38">
        <f t="shared" si="78"/>
        <v>1844</v>
      </c>
    </row>
    <row r="636" spans="1:16" ht="15.75">
      <c r="A636" s="28"/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</row>
    <row r="639" spans="1:15" ht="30.75">
      <c r="A639" s="72"/>
      <c r="B639" s="292" t="s">
        <v>1</v>
      </c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</row>
    <row r="640" spans="1:15" ht="30.75">
      <c r="A640" s="72"/>
      <c r="B640" s="293"/>
      <c r="C640" s="293"/>
      <c r="D640" s="293"/>
      <c r="E640" s="293"/>
      <c r="F640" s="293"/>
      <c r="G640" s="293"/>
      <c r="H640" s="293"/>
      <c r="I640" s="293"/>
      <c r="J640" s="293"/>
      <c r="K640" s="293"/>
      <c r="L640" s="293"/>
      <c r="M640" s="293"/>
      <c r="N640" s="293"/>
      <c r="O640" s="293"/>
    </row>
    <row r="641" spans="1:15" ht="12.75">
      <c r="A641" s="78"/>
      <c r="B641" s="294" t="s">
        <v>29</v>
      </c>
      <c r="C641" s="294"/>
      <c r="D641" s="294" t="s">
        <v>30</v>
      </c>
      <c r="E641" s="294"/>
      <c r="F641" s="294" t="s">
        <v>31</v>
      </c>
      <c r="G641" s="294"/>
      <c r="H641" s="294" t="s">
        <v>32</v>
      </c>
      <c r="I641" s="294"/>
      <c r="J641" s="294" t="s">
        <v>62</v>
      </c>
      <c r="K641" s="294"/>
      <c r="L641" s="294" t="s">
        <v>33</v>
      </c>
      <c r="M641" s="294"/>
      <c r="N641" s="294" t="s">
        <v>34</v>
      </c>
      <c r="O641" s="294"/>
    </row>
    <row r="642" spans="1:15" ht="12.75">
      <c r="A642" s="79"/>
      <c r="B642" s="294"/>
      <c r="C642" s="294"/>
      <c r="D642" s="294"/>
      <c r="E642" s="294"/>
      <c r="F642" s="294"/>
      <c r="G642" s="294"/>
      <c r="H642" s="294"/>
      <c r="I642" s="294"/>
      <c r="J642" s="294"/>
      <c r="K642" s="294"/>
      <c r="L642" s="294"/>
      <c r="M642" s="294"/>
      <c r="N642" s="294"/>
      <c r="O642" s="294"/>
    </row>
    <row r="643" spans="1:15" ht="15.75">
      <c r="A643" s="79"/>
      <c r="B643" s="294"/>
      <c r="C643" s="294"/>
      <c r="D643" s="73" t="s">
        <v>26</v>
      </c>
      <c r="E643" s="73" t="s">
        <v>27</v>
      </c>
      <c r="F643" s="73" t="s">
        <v>26</v>
      </c>
      <c r="G643" s="73" t="s">
        <v>27</v>
      </c>
      <c r="H643" s="73" t="s">
        <v>26</v>
      </c>
      <c r="I643" s="73" t="s">
        <v>27</v>
      </c>
      <c r="J643" s="73" t="s">
        <v>26</v>
      </c>
      <c r="K643" s="73" t="s">
        <v>27</v>
      </c>
      <c r="L643" s="73" t="s">
        <v>26</v>
      </c>
      <c r="M643" s="73" t="s">
        <v>27</v>
      </c>
      <c r="N643" s="73" t="s">
        <v>26</v>
      </c>
      <c r="O643" s="73" t="s">
        <v>27</v>
      </c>
    </row>
    <row r="644" spans="1:15" ht="15.75">
      <c r="A644" s="79"/>
      <c r="B644" s="291" t="s">
        <v>41</v>
      </c>
      <c r="C644" s="291"/>
      <c r="D644" s="80">
        <f>C615+C586</f>
        <v>5194</v>
      </c>
      <c r="E644" s="80">
        <f>D615+D586</f>
        <v>4393</v>
      </c>
      <c r="F644" s="80">
        <f>E586++E615</f>
        <v>41209</v>
      </c>
      <c r="G644" s="80">
        <f aca="true" t="shared" si="79" ref="G644:L644">F615+F586</f>
        <v>38469</v>
      </c>
      <c r="H644" s="80">
        <f t="shared" si="79"/>
        <v>46655</v>
      </c>
      <c r="I644" s="80">
        <f t="shared" si="79"/>
        <v>42240</v>
      </c>
      <c r="J644" s="80">
        <f t="shared" si="79"/>
        <v>45161</v>
      </c>
      <c r="K644" s="80">
        <f t="shared" si="79"/>
        <v>40530</v>
      </c>
      <c r="L644" s="80">
        <f t="shared" si="79"/>
        <v>42070</v>
      </c>
      <c r="M644" s="80">
        <f>N615+N586</f>
        <v>34938</v>
      </c>
      <c r="N644" s="80">
        <f>M615+M586</f>
        <v>41768</v>
      </c>
      <c r="O644" s="80">
        <f>N615+N586</f>
        <v>34938</v>
      </c>
    </row>
    <row r="645" spans="1:15" ht="15.75">
      <c r="A645" s="79"/>
      <c r="B645" s="291" t="s">
        <v>42</v>
      </c>
      <c r="C645" s="291"/>
      <c r="D645" s="80">
        <f aca="true" t="shared" si="80" ref="D645:E663">C616+C587</f>
        <v>2597</v>
      </c>
      <c r="E645" s="80">
        <f t="shared" si="80"/>
        <v>2297</v>
      </c>
      <c r="F645" s="80">
        <f aca="true" t="shared" si="81" ref="F645:F663">E587++E616</f>
        <v>20612</v>
      </c>
      <c r="G645" s="80">
        <f aca="true" t="shared" si="82" ref="G645:L663">F616+F587</f>
        <v>18660</v>
      </c>
      <c r="H645" s="80">
        <f t="shared" si="82"/>
        <v>19346</v>
      </c>
      <c r="I645" s="80">
        <f t="shared" si="82"/>
        <v>17830</v>
      </c>
      <c r="J645" s="80">
        <f t="shared" si="82"/>
        <v>23609</v>
      </c>
      <c r="K645" s="80">
        <f t="shared" si="82"/>
        <v>19801</v>
      </c>
      <c r="L645" s="80">
        <f t="shared" si="82"/>
        <v>21885</v>
      </c>
      <c r="M645" s="80">
        <f aca="true" t="shared" si="83" ref="M645:M663">N616+N587</f>
        <v>18413</v>
      </c>
      <c r="N645" s="80">
        <f aca="true" t="shared" si="84" ref="N645:O663">M616+M587</f>
        <v>26445</v>
      </c>
      <c r="O645" s="80">
        <f t="shared" si="84"/>
        <v>18413</v>
      </c>
    </row>
    <row r="646" spans="1:15" ht="15.75">
      <c r="A646" s="79"/>
      <c r="B646" s="291" t="s">
        <v>43</v>
      </c>
      <c r="C646" s="291"/>
      <c r="D646" s="80">
        <f t="shared" si="80"/>
        <v>2270</v>
      </c>
      <c r="E646" s="80">
        <f t="shared" si="80"/>
        <v>1962</v>
      </c>
      <c r="F646" s="80">
        <f t="shared" si="81"/>
        <v>16052</v>
      </c>
      <c r="G646" s="80">
        <f t="shared" si="82"/>
        <v>14760</v>
      </c>
      <c r="H646" s="80">
        <f t="shared" si="82"/>
        <v>14789</v>
      </c>
      <c r="I646" s="80">
        <f t="shared" si="82"/>
        <v>13431</v>
      </c>
      <c r="J646" s="80">
        <f t="shared" si="82"/>
        <v>17137</v>
      </c>
      <c r="K646" s="80">
        <f t="shared" si="82"/>
        <v>15527</v>
      </c>
      <c r="L646" s="80">
        <f t="shared" si="82"/>
        <v>16305</v>
      </c>
      <c r="M646" s="80">
        <f t="shared" si="83"/>
        <v>13887</v>
      </c>
      <c r="N646" s="80">
        <f t="shared" si="84"/>
        <v>16307</v>
      </c>
      <c r="O646" s="80">
        <f t="shared" si="84"/>
        <v>13887</v>
      </c>
    </row>
    <row r="647" spans="1:15" ht="15.75">
      <c r="A647" s="79"/>
      <c r="B647" s="291" t="s">
        <v>44</v>
      </c>
      <c r="C647" s="291"/>
      <c r="D647" s="80">
        <f t="shared" si="80"/>
        <v>2426</v>
      </c>
      <c r="E647" s="80">
        <f t="shared" si="80"/>
        <v>2209</v>
      </c>
      <c r="F647" s="80">
        <f t="shared" si="81"/>
        <v>19181</v>
      </c>
      <c r="G647" s="80">
        <f t="shared" si="82"/>
        <v>17773</v>
      </c>
      <c r="H647" s="80">
        <f t="shared" si="82"/>
        <v>21742</v>
      </c>
      <c r="I647" s="80">
        <f t="shared" si="82"/>
        <v>19892</v>
      </c>
      <c r="J647" s="80">
        <f t="shared" si="82"/>
        <v>20934</v>
      </c>
      <c r="K647" s="80">
        <f t="shared" si="82"/>
        <v>19205</v>
      </c>
      <c r="L647" s="80">
        <f t="shared" si="82"/>
        <v>19893</v>
      </c>
      <c r="M647" s="80">
        <f t="shared" si="83"/>
        <v>17808</v>
      </c>
      <c r="N647" s="80">
        <f t="shared" si="84"/>
        <v>20706</v>
      </c>
      <c r="O647" s="80">
        <f t="shared" si="84"/>
        <v>17808</v>
      </c>
    </row>
    <row r="648" spans="1:15" ht="15.75">
      <c r="A648" s="79"/>
      <c r="B648" s="291" t="s">
        <v>45</v>
      </c>
      <c r="C648" s="73" t="s">
        <v>46</v>
      </c>
      <c r="D648" s="80">
        <f t="shared" si="80"/>
        <v>1526</v>
      </c>
      <c r="E648" s="80">
        <f t="shared" si="80"/>
        <v>1458</v>
      </c>
      <c r="F648" s="80">
        <f t="shared" si="81"/>
        <v>15631</v>
      </c>
      <c r="G648" s="80">
        <f t="shared" si="82"/>
        <v>14811</v>
      </c>
      <c r="H648" s="80">
        <f t="shared" si="82"/>
        <v>14975</v>
      </c>
      <c r="I648" s="80">
        <f t="shared" si="82"/>
        <v>13294</v>
      </c>
      <c r="J648" s="80">
        <f t="shared" si="82"/>
        <v>16184</v>
      </c>
      <c r="K648" s="80">
        <f t="shared" si="82"/>
        <v>15256</v>
      </c>
      <c r="L648" s="80">
        <f t="shared" si="82"/>
        <v>15486</v>
      </c>
      <c r="M648" s="80">
        <f t="shared" si="83"/>
        <v>14067</v>
      </c>
      <c r="N648" s="80">
        <f t="shared" si="84"/>
        <v>15309</v>
      </c>
      <c r="O648" s="80">
        <f t="shared" si="84"/>
        <v>14067</v>
      </c>
    </row>
    <row r="649" spans="1:15" ht="15.75">
      <c r="A649" s="79"/>
      <c r="B649" s="291"/>
      <c r="C649" s="73" t="s">
        <v>47</v>
      </c>
      <c r="D649" s="80">
        <f t="shared" si="80"/>
        <v>2507</v>
      </c>
      <c r="E649" s="80">
        <f t="shared" si="80"/>
        <v>2413</v>
      </c>
      <c r="F649" s="80">
        <f t="shared" si="81"/>
        <v>28907</v>
      </c>
      <c r="G649" s="80">
        <f t="shared" si="82"/>
        <v>26623</v>
      </c>
      <c r="H649" s="80">
        <f t="shared" si="82"/>
        <v>32574</v>
      </c>
      <c r="I649" s="80">
        <f t="shared" si="82"/>
        <v>30225</v>
      </c>
      <c r="J649" s="80">
        <f t="shared" si="82"/>
        <v>30813</v>
      </c>
      <c r="K649" s="80">
        <f t="shared" si="82"/>
        <v>28008</v>
      </c>
      <c r="L649" s="80">
        <f t="shared" si="82"/>
        <v>29555</v>
      </c>
      <c r="M649" s="80">
        <f t="shared" si="83"/>
        <v>25891</v>
      </c>
      <c r="N649" s="80">
        <f t="shared" si="84"/>
        <v>29860</v>
      </c>
      <c r="O649" s="80">
        <f t="shared" si="84"/>
        <v>25891</v>
      </c>
    </row>
    <row r="650" spans="1:15" ht="15.75">
      <c r="A650" s="79"/>
      <c r="B650" s="291"/>
      <c r="C650" s="73" t="s">
        <v>48</v>
      </c>
      <c r="D650" s="80">
        <f t="shared" si="80"/>
        <v>1535</v>
      </c>
      <c r="E650" s="80">
        <f t="shared" si="80"/>
        <v>1529</v>
      </c>
      <c r="F650" s="80">
        <f t="shared" si="81"/>
        <v>14815</v>
      </c>
      <c r="G650" s="80">
        <f t="shared" si="82"/>
        <v>13148</v>
      </c>
      <c r="H650" s="80">
        <f t="shared" si="82"/>
        <v>13414</v>
      </c>
      <c r="I650" s="80">
        <f t="shared" si="82"/>
        <v>11872</v>
      </c>
      <c r="J650" s="80">
        <f t="shared" si="82"/>
        <v>14720</v>
      </c>
      <c r="K650" s="80">
        <f t="shared" si="82"/>
        <v>13578</v>
      </c>
      <c r="L650" s="80">
        <f t="shared" si="82"/>
        <v>13595</v>
      </c>
      <c r="M650" s="80">
        <f t="shared" si="83"/>
        <v>12300</v>
      </c>
      <c r="N650" s="80">
        <f t="shared" si="84"/>
        <v>14684</v>
      </c>
      <c r="O650" s="80">
        <f t="shared" si="84"/>
        <v>12300</v>
      </c>
    </row>
    <row r="651" spans="1:15" ht="15.75">
      <c r="A651" s="79"/>
      <c r="B651" s="291"/>
      <c r="C651" s="73" t="s">
        <v>49</v>
      </c>
      <c r="D651" s="80">
        <f t="shared" si="80"/>
        <v>897</v>
      </c>
      <c r="E651" s="80">
        <f t="shared" si="80"/>
        <v>744</v>
      </c>
      <c r="F651" s="80">
        <f t="shared" si="81"/>
        <v>9122</v>
      </c>
      <c r="G651" s="80">
        <f t="shared" si="82"/>
        <v>8704</v>
      </c>
      <c r="H651" s="80">
        <f t="shared" si="82"/>
        <v>8605</v>
      </c>
      <c r="I651" s="80">
        <f t="shared" si="82"/>
        <v>7744</v>
      </c>
      <c r="J651" s="80">
        <f t="shared" si="82"/>
        <v>8850</v>
      </c>
      <c r="K651" s="80">
        <f t="shared" si="82"/>
        <v>9495</v>
      </c>
      <c r="L651" s="80">
        <f t="shared" si="82"/>
        <v>9600</v>
      </c>
      <c r="M651" s="80">
        <f t="shared" si="83"/>
        <v>8452</v>
      </c>
      <c r="N651" s="80">
        <f t="shared" si="84"/>
        <v>9616</v>
      </c>
      <c r="O651" s="80">
        <f t="shared" si="84"/>
        <v>8452</v>
      </c>
    </row>
    <row r="652" spans="1:15" ht="15.75">
      <c r="A652" s="79"/>
      <c r="B652" s="291"/>
      <c r="C652" s="73" t="s">
        <v>50</v>
      </c>
      <c r="D652" s="80">
        <f t="shared" si="80"/>
        <v>1747</v>
      </c>
      <c r="E652" s="80">
        <f t="shared" si="80"/>
        <v>1734</v>
      </c>
      <c r="F652" s="80">
        <f t="shared" si="81"/>
        <v>18195</v>
      </c>
      <c r="G652" s="80">
        <f t="shared" si="82"/>
        <v>16992</v>
      </c>
      <c r="H652" s="80">
        <f t="shared" si="82"/>
        <v>17007</v>
      </c>
      <c r="I652" s="80">
        <f t="shared" si="82"/>
        <v>14702</v>
      </c>
      <c r="J652" s="80">
        <f t="shared" si="82"/>
        <v>19237</v>
      </c>
      <c r="K652" s="80">
        <f t="shared" si="82"/>
        <v>17387</v>
      </c>
      <c r="L652" s="80">
        <f t="shared" si="82"/>
        <v>18130</v>
      </c>
      <c r="M652" s="80">
        <f t="shared" si="83"/>
        <v>16494</v>
      </c>
      <c r="N652" s="80">
        <f t="shared" si="84"/>
        <v>18970</v>
      </c>
      <c r="O652" s="80">
        <f t="shared" si="84"/>
        <v>16494</v>
      </c>
    </row>
    <row r="653" spans="1:15" ht="15.75">
      <c r="A653" s="79"/>
      <c r="B653" s="291"/>
      <c r="C653" s="73" t="s">
        <v>51</v>
      </c>
      <c r="D653" s="80">
        <f t="shared" si="80"/>
        <v>1236</v>
      </c>
      <c r="E653" s="80">
        <f t="shared" si="80"/>
        <v>1202</v>
      </c>
      <c r="F653" s="80">
        <f t="shared" si="81"/>
        <v>13712</v>
      </c>
      <c r="G653" s="80">
        <f t="shared" si="82"/>
        <v>12929</v>
      </c>
      <c r="H653" s="80">
        <f t="shared" si="82"/>
        <v>12824</v>
      </c>
      <c r="I653" s="80">
        <f t="shared" si="82"/>
        <v>11789</v>
      </c>
      <c r="J653" s="80">
        <f t="shared" si="82"/>
        <v>13982</v>
      </c>
      <c r="K653" s="80">
        <f t="shared" si="82"/>
        <v>13317</v>
      </c>
      <c r="L653" s="80">
        <f t="shared" si="82"/>
        <v>13639</v>
      </c>
      <c r="M653" s="80">
        <f t="shared" si="83"/>
        <v>12108</v>
      </c>
      <c r="N653" s="80">
        <f t="shared" si="84"/>
        <v>13589</v>
      </c>
      <c r="O653" s="80">
        <f t="shared" si="84"/>
        <v>12108</v>
      </c>
    </row>
    <row r="654" spans="1:15" ht="15.75">
      <c r="A654" s="79"/>
      <c r="B654" s="291" t="s">
        <v>52</v>
      </c>
      <c r="C654" s="291"/>
      <c r="D654" s="80">
        <f t="shared" si="80"/>
        <v>3308</v>
      </c>
      <c r="E654" s="80">
        <f t="shared" si="80"/>
        <v>3137</v>
      </c>
      <c r="F654" s="80">
        <f t="shared" si="81"/>
        <v>23400</v>
      </c>
      <c r="G654" s="80">
        <f t="shared" si="82"/>
        <v>20614</v>
      </c>
      <c r="H654" s="80">
        <f t="shared" si="82"/>
        <v>24601</v>
      </c>
      <c r="I654" s="80">
        <f t="shared" si="82"/>
        <v>21773</v>
      </c>
      <c r="J654" s="80">
        <f t="shared" si="82"/>
        <v>26741</v>
      </c>
      <c r="K654" s="80">
        <f t="shared" si="82"/>
        <v>24069</v>
      </c>
      <c r="L654" s="80">
        <f t="shared" si="82"/>
        <v>26846</v>
      </c>
      <c r="M654" s="80">
        <f t="shared" si="83"/>
        <v>22366</v>
      </c>
      <c r="N654" s="80">
        <f t="shared" si="84"/>
        <v>26557</v>
      </c>
      <c r="O654" s="80">
        <f t="shared" si="84"/>
        <v>22366</v>
      </c>
    </row>
    <row r="655" spans="1:15" ht="15.75">
      <c r="A655" s="79"/>
      <c r="B655" s="291" t="s">
        <v>53</v>
      </c>
      <c r="C655" s="291"/>
      <c r="D655" s="80">
        <f t="shared" si="80"/>
        <v>2349</v>
      </c>
      <c r="E655" s="80">
        <f t="shared" si="80"/>
        <v>2298</v>
      </c>
      <c r="F655" s="80">
        <f t="shared" si="81"/>
        <v>25968</v>
      </c>
      <c r="G655" s="80">
        <f t="shared" si="82"/>
        <v>23632</v>
      </c>
      <c r="H655" s="80">
        <f t="shared" si="82"/>
        <v>25740</v>
      </c>
      <c r="I655" s="80">
        <f t="shared" si="82"/>
        <v>22456</v>
      </c>
      <c r="J655" s="80">
        <f t="shared" si="82"/>
        <v>28883</v>
      </c>
      <c r="K655" s="80">
        <f t="shared" si="82"/>
        <v>25727</v>
      </c>
      <c r="L655" s="80">
        <f t="shared" si="82"/>
        <v>27866</v>
      </c>
      <c r="M655" s="80">
        <f t="shared" si="83"/>
        <v>23294</v>
      </c>
      <c r="N655" s="80">
        <f t="shared" si="84"/>
        <v>27577</v>
      </c>
      <c r="O655" s="80">
        <f t="shared" si="84"/>
        <v>23294</v>
      </c>
    </row>
    <row r="656" spans="1:15" ht="15.75">
      <c r="A656" s="79"/>
      <c r="B656" s="291" t="s">
        <v>54</v>
      </c>
      <c r="C656" s="291"/>
      <c r="D656" s="80">
        <f t="shared" si="80"/>
        <v>1315</v>
      </c>
      <c r="E656" s="80">
        <f t="shared" si="80"/>
        <v>1267</v>
      </c>
      <c r="F656" s="80">
        <f t="shared" si="81"/>
        <v>14801</v>
      </c>
      <c r="G656" s="80">
        <f t="shared" si="82"/>
        <v>14425</v>
      </c>
      <c r="H656" s="80">
        <f t="shared" si="82"/>
        <v>15406</v>
      </c>
      <c r="I656" s="80">
        <f t="shared" si="82"/>
        <v>13627</v>
      </c>
      <c r="J656" s="80">
        <f t="shared" si="82"/>
        <v>16869</v>
      </c>
      <c r="K656" s="80">
        <f t="shared" si="82"/>
        <v>15690</v>
      </c>
      <c r="L656" s="80">
        <f t="shared" si="82"/>
        <v>16950</v>
      </c>
      <c r="M656" s="80">
        <f t="shared" si="83"/>
        <v>13927</v>
      </c>
      <c r="N656" s="80">
        <f t="shared" si="84"/>
        <v>16243</v>
      </c>
      <c r="O656" s="80">
        <f t="shared" si="84"/>
        <v>13927</v>
      </c>
    </row>
    <row r="657" spans="1:15" ht="15.75">
      <c r="A657" s="79"/>
      <c r="B657" s="291" t="s">
        <v>55</v>
      </c>
      <c r="C657" s="291"/>
      <c r="D657" s="80">
        <f t="shared" si="80"/>
        <v>1550</v>
      </c>
      <c r="E657" s="80">
        <f t="shared" si="80"/>
        <v>1318</v>
      </c>
      <c r="F657" s="80">
        <f t="shared" si="81"/>
        <v>18626</v>
      </c>
      <c r="G657" s="80">
        <f t="shared" si="82"/>
        <v>16917</v>
      </c>
      <c r="H657" s="80">
        <f t="shared" si="82"/>
        <v>19913</v>
      </c>
      <c r="I657" s="80">
        <f t="shared" si="82"/>
        <v>16659</v>
      </c>
      <c r="J657" s="80">
        <f t="shared" si="82"/>
        <v>20596</v>
      </c>
      <c r="K657" s="80">
        <f t="shared" si="82"/>
        <v>18079</v>
      </c>
      <c r="L657" s="80">
        <f t="shared" si="82"/>
        <v>19447</v>
      </c>
      <c r="M657" s="80">
        <f t="shared" si="83"/>
        <v>17087</v>
      </c>
      <c r="N657" s="80">
        <f t="shared" si="84"/>
        <v>19330</v>
      </c>
      <c r="O657" s="80">
        <f t="shared" si="84"/>
        <v>17087</v>
      </c>
    </row>
    <row r="658" spans="1:15" ht="15.75">
      <c r="A658" s="79"/>
      <c r="B658" s="291" t="s">
        <v>56</v>
      </c>
      <c r="C658" s="291"/>
      <c r="D658" s="80">
        <f t="shared" si="80"/>
        <v>1408</v>
      </c>
      <c r="E658" s="80">
        <f t="shared" si="80"/>
        <v>1356</v>
      </c>
      <c r="F658" s="80">
        <f t="shared" si="81"/>
        <v>17095</v>
      </c>
      <c r="G658" s="80">
        <f t="shared" si="82"/>
        <v>15504</v>
      </c>
      <c r="H658" s="80">
        <f t="shared" si="82"/>
        <v>17730</v>
      </c>
      <c r="I658" s="80">
        <f t="shared" si="82"/>
        <v>14145</v>
      </c>
      <c r="J658" s="80">
        <f t="shared" si="82"/>
        <v>18966</v>
      </c>
      <c r="K658" s="80">
        <f t="shared" si="82"/>
        <v>16379</v>
      </c>
      <c r="L658" s="80">
        <f t="shared" si="82"/>
        <v>17974</v>
      </c>
      <c r="M658" s="80">
        <f t="shared" si="83"/>
        <v>14320</v>
      </c>
      <c r="N658" s="80">
        <f t="shared" si="84"/>
        <v>18047</v>
      </c>
      <c r="O658" s="80">
        <f t="shared" si="84"/>
        <v>14320</v>
      </c>
    </row>
    <row r="659" spans="1:15" ht="15.75">
      <c r="A659" s="79"/>
      <c r="B659" s="291" t="s">
        <v>57</v>
      </c>
      <c r="C659" s="291"/>
      <c r="D659" s="80">
        <f t="shared" si="80"/>
        <v>806</v>
      </c>
      <c r="E659" s="80">
        <f t="shared" si="80"/>
        <v>829</v>
      </c>
      <c r="F659" s="80">
        <f t="shared" si="81"/>
        <v>9978</v>
      </c>
      <c r="G659" s="80">
        <f t="shared" si="82"/>
        <v>8929</v>
      </c>
      <c r="H659" s="80">
        <f t="shared" si="82"/>
        <v>10075</v>
      </c>
      <c r="I659" s="80">
        <f t="shared" si="82"/>
        <v>8579</v>
      </c>
      <c r="J659" s="80">
        <f t="shared" si="82"/>
        <v>10978</v>
      </c>
      <c r="K659" s="80">
        <f t="shared" si="82"/>
        <v>9557</v>
      </c>
      <c r="L659" s="80">
        <f t="shared" si="82"/>
        <v>10782</v>
      </c>
      <c r="M659" s="80">
        <f t="shared" si="83"/>
        <v>8304</v>
      </c>
      <c r="N659" s="80">
        <f t="shared" si="84"/>
        <v>10139</v>
      </c>
      <c r="O659" s="80">
        <f t="shared" si="84"/>
        <v>8304</v>
      </c>
    </row>
    <row r="660" spans="1:15" ht="15.75">
      <c r="A660" s="79"/>
      <c r="B660" s="291" t="s">
        <v>58</v>
      </c>
      <c r="C660" s="291"/>
      <c r="D660" s="80">
        <f t="shared" si="80"/>
        <v>1370</v>
      </c>
      <c r="E660" s="80">
        <f t="shared" si="80"/>
        <v>1366</v>
      </c>
      <c r="F660" s="80">
        <f t="shared" si="81"/>
        <v>16452</v>
      </c>
      <c r="G660" s="80">
        <f t="shared" si="82"/>
        <v>14307</v>
      </c>
      <c r="H660" s="80">
        <f t="shared" si="82"/>
        <v>18002</v>
      </c>
      <c r="I660" s="80">
        <f t="shared" si="82"/>
        <v>14542</v>
      </c>
      <c r="J660" s="80">
        <f t="shared" si="82"/>
        <v>18819</v>
      </c>
      <c r="K660" s="80">
        <f t="shared" si="82"/>
        <v>15965</v>
      </c>
      <c r="L660" s="80">
        <f t="shared" si="82"/>
        <v>18114</v>
      </c>
      <c r="M660" s="80">
        <f t="shared" si="83"/>
        <v>14154</v>
      </c>
      <c r="N660" s="80">
        <f t="shared" si="84"/>
        <v>17291</v>
      </c>
      <c r="O660" s="80">
        <f t="shared" si="84"/>
        <v>14154</v>
      </c>
    </row>
    <row r="661" spans="1:15" ht="15.75">
      <c r="A661" s="79"/>
      <c r="B661" s="291" t="s">
        <v>59</v>
      </c>
      <c r="C661" s="291"/>
      <c r="D661" s="80">
        <f t="shared" si="80"/>
        <v>2570</v>
      </c>
      <c r="E661" s="80">
        <f t="shared" si="80"/>
        <v>2434</v>
      </c>
      <c r="F661" s="80">
        <f t="shared" si="81"/>
        <v>25971</v>
      </c>
      <c r="G661" s="80">
        <f t="shared" si="82"/>
        <v>23365</v>
      </c>
      <c r="H661" s="80">
        <f t="shared" si="82"/>
        <v>26869</v>
      </c>
      <c r="I661" s="80">
        <f t="shared" si="82"/>
        <v>21025</v>
      </c>
      <c r="J661" s="80">
        <f t="shared" si="82"/>
        <v>28980</v>
      </c>
      <c r="K661" s="80">
        <f t="shared" si="82"/>
        <v>25205</v>
      </c>
      <c r="L661" s="80">
        <f t="shared" si="82"/>
        <v>28132</v>
      </c>
      <c r="M661" s="80">
        <f t="shared" si="83"/>
        <v>22361</v>
      </c>
      <c r="N661" s="80">
        <f t="shared" si="84"/>
        <v>27299</v>
      </c>
      <c r="O661" s="80">
        <f t="shared" si="84"/>
        <v>22361</v>
      </c>
    </row>
    <row r="662" spans="1:15" ht="15.75">
      <c r="A662" s="79"/>
      <c r="B662" s="291" t="s">
        <v>60</v>
      </c>
      <c r="C662" s="291"/>
      <c r="D662" s="80">
        <f t="shared" si="80"/>
        <v>2226</v>
      </c>
      <c r="E662" s="80">
        <f t="shared" si="80"/>
        <v>3165</v>
      </c>
      <c r="F662" s="80">
        <f t="shared" si="81"/>
        <v>11624</v>
      </c>
      <c r="G662" s="80">
        <f t="shared" si="82"/>
        <v>11012</v>
      </c>
      <c r="H662" s="80">
        <f t="shared" si="82"/>
        <v>14355</v>
      </c>
      <c r="I662" s="80">
        <f t="shared" si="82"/>
        <v>10870</v>
      </c>
      <c r="J662" s="80">
        <f t="shared" si="82"/>
        <v>15210</v>
      </c>
      <c r="K662" s="80">
        <f t="shared" si="82"/>
        <v>12332</v>
      </c>
      <c r="L662" s="80">
        <f t="shared" si="82"/>
        <v>16439</v>
      </c>
      <c r="M662" s="80">
        <f t="shared" si="83"/>
        <v>10959</v>
      </c>
      <c r="N662" s="80">
        <f t="shared" si="84"/>
        <v>16740</v>
      </c>
      <c r="O662" s="80">
        <f t="shared" si="84"/>
        <v>10959</v>
      </c>
    </row>
    <row r="663" spans="1:15" ht="15.75">
      <c r="A663" s="79"/>
      <c r="B663" s="291" t="s">
        <v>61</v>
      </c>
      <c r="C663" s="291"/>
      <c r="D663" s="80">
        <f t="shared" si="80"/>
        <v>3364</v>
      </c>
      <c r="E663" s="80">
        <f t="shared" si="80"/>
        <v>3380</v>
      </c>
      <c r="F663" s="80">
        <f t="shared" si="81"/>
        <v>38031</v>
      </c>
      <c r="G663" s="80">
        <f t="shared" si="82"/>
        <v>35374</v>
      </c>
      <c r="H663" s="80">
        <f t="shared" si="82"/>
        <v>38111</v>
      </c>
      <c r="I663" s="80">
        <f t="shared" si="82"/>
        <v>33376</v>
      </c>
      <c r="J663" s="80">
        <f t="shared" si="82"/>
        <v>41975</v>
      </c>
      <c r="K663" s="80">
        <f t="shared" si="82"/>
        <v>38201</v>
      </c>
      <c r="L663" s="80">
        <f t="shared" si="82"/>
        <v>40672</v>
      </c>
      <c r="M663" s="80">
        <f t="shared" si="83"/>
        <v>34311</v>
      </c>
      <c r="N663" s="80">
        <f t="shared" si="84"/>
        <v>39755</v>
      </c>
      <c r="O663" s="80">
        <f t="shared" si="84"/>
        <v>34311</v>
      </c>
    </row>
    <row r="664" spans="1:15" ht="15.75">
      <c r="A664" s="79"/>
      <c r="B664" s="291" t="s">
        <v>25</v>
      </c>
      <c r="C664" s="291"/>
      <c r="D664" s="80">
        <f aca="true" t="shared" si="85" ref="D664:O664">SUM(D644:D663)</f>
        <v>42201</v>
      </c>
      <c r="E664" s="80">
        <f t="shared" si="85"/>
        <v>40491</v>
      </c>
      <c r="F664" s="80">
        <f t="shared" si="85"/>
        <v>399382</v>
      </c>
      <c r="G664" s="80">
        <f t="shared" si="85"/>
        <v>366948</v>
      </c>
      <c r="H664" s="80">
        <f t="shared" si="85"/>
        <v>412733</v>
      </c>
      <c r="I664" s="80">
        <f t="shared" si="85"/>
        <v>360071</v>
      </c>
      <c r="J664" s="80">
        <f t="shared" si="85"/>
        <v>438644</v>
      </c>
      <c r="K664" s="80">
        <f t="shared" si="85"/>
        <v>393308</v>
      </c>
      <c r="L664" s="80">
        <f t="shared" si="85"/>
        <v>423380</v>
      </c>
      <c r="M664" s="80">
        <f t="shared" si="85"/>
        <v>355441</v>
      </c>
      <c r="N664" s="80">
        <f t="shared" si="85"/>
        <v>426232</v>
      </c>
      <c r="O664" s="80">
        <f t="shared" si="85"/>
        <v>355441</v>
      </c>
    </row>
    <row r="668" spans="1:15" ht="30.75">
      <c r="A668" s="17"/>
      <c r="B668" s="282" t="s">
        <v>164</v>
      </c>
      <c r="C668" s="282"/>
      <c r="D668" s="282"/>
      <c r="E668" s="282"/>
      <c r="F668" s="282"/>
      <c r="G668" s="282"/>
      <c r="H668" s="282"/>
      <c r="I668" s="282"/>
      <c r="J668" s="282"/>
      <c r="K668" s="282"/>
      <c r="L668" s="282"/>
      <c r="M668" s="282"/>
      <c r="N668" s="282"/>
      <c r="O668" s="17" t="s">
        <v>23</v>
      </c>
    </row>
    <row r="669" spans="1:15" ht="12.75">
      <c r="A669" s="282"/>
      <c r="B669" s="282"/>
      <c r="C669" s="282"/>
      <c r="D669" s="282"/>
      <c r="E669" s="282"/>
      <c r="F669" s="282"/>
      <c r="G669" s="282"/>
      <c r="H669" s="282"/>
      <c r="I669" s="282"/>
      <c r="J669" s="282"/>
      <c r="K669" s="282"/>
      <c r="L669" s="282"/>
      <c r="M669" s="282"/>
      <c r="N669" s="282"/>
      <c r="O669" s="282"/>
    </row>
    <row r="670" spans="1:15" ht="12.75">
      <c r="A670" s="282"/>
      <c r="B670" s="282"/>
      <c r="C670" s="282"/>
      <c r="D670" s="282"/>
      <c r="E670" s="282"/>
      <c r="F670" s="282"/>
      <c r="G670" s="282"/>
      <c r="H670" s="282"/>
      <c r="I670" s="282"/>
      <c r="J670" s="282"/>
      <c r="K670" s="282"/>
      <c r="L670" s="282"/>
      <c r="M670" s="282"/>
      <c r="N670" s="282"/>
      <c r="O670" s="282"/>
    </row>
    <row r="671" spans="2:14" ht="15.75">
      <c r="B671" s="283" t="s">
        <v>101</v>
      </c>
      <c r="C671" s="284"/>
      <c r="D671" s="283" t="s">
        <v>141</v>
      </c>
      <c r="E671" s="283"/>
      <c r="F671" s="283" t="s">
        <v>142</v>
      </c>
      <c r="G671" s="283"/>
      <c r="H671" s="283" t="s">
        <v>143</v>
      </c>
      <c r="I671" s="283"/>
      <c r="J671" s="283" t="s">
        <v>144</v>
      </c>
      <c r="K671" s="283"/>
      <c r="L671" s="283" t="s">
        <v>25</v>
      </c>
      <c r="M671" s="283"/>
      <c r="N671" s="283"/>
    </row>
    <row r="672" spans="2:15" ht="15.75">
      <c r="B672" s="283"/>
      <c r="C672" s="284"/>
      <c r="D672" s="26" t="s">
        <v>26</v>
      </c>
      <c r="E672" s="26" t="s">
        <v>27</v>
      </c>
      <c r="F672" s="26" t="s">
        <v>26</v>
      </c>
      <c r="G672" s="26" t="s">
        <v>27</v>
      </c>
      <c r="H672" s="26" t="s">
        <v>26</v>
      </c>
      <c r="I672" s="26" t="s">
        <v>27</v>
      </c>
      <c r="J672" s="26" t="s">
        <v>26</v>
      </c>
      <c r="K672" s="26" t="s">
        <v>27</v>
      </c>
      <c r="L672" s="26" t="s">
        <v>26</v>
      </c>
      <c r="M672" s="26" t="s">
        <v>27</v>
      </c>
      <c r="N672" s="25" t="s">
        <v>25</v>
      </c>
      <c r="O672" s="5"/>
    </row>
    <row r="673" spans="2:15" ht="15.75">
      <c r="B673" s="285" t="s">
        <v>41</v>
      </c>
      <c r="C673" s="286"/>
      <c r="D673" s="37">
        <v>81</v>
      </c>
      <c r="E673" s="37">
        <v>28</v>
      </c>
      <c r="F673" s="37">
        <v>35</v>
      </c>
      <c r="G673" s="37">
        <v>11</v>
      </c>
      <c r="H673" s="37">
        <v>13</v>
      </c>
      <c r="I673" s="37">
        <v>7</v>
      </c>
      <c r="J673" s="37">
        <v>14</v>
      </c>
      <c r="K673" s="37">
        <v>1</v>
      </c>
      <c r="L673" s="37">
        <f>J673+H673+F673+D673+O615+M615+K615+I615+G615+E615+C615</f>
        <v>3341</v>
      </c>
      <c r="M673" s="37">
        <f>K673+I673+G673+E673+P615+N615+L615+J615+H615+F615+D615</f>
        <v>1581</v>
      </c>
      <c r="N673" s="84">
        <f aca="true" t="shared" si="86" ref="N673:N693">SUM(L673,M673)</f>
        <v>4922</v>
      </c>
      <c r="O673" s="83"/>
    </row>
    <row r="674" spans="2:15" ht="15.75">
      <c r="B674" s="285" t="s">
        <v>42</v>
      </c>
      <c r="C674" s="286"/>
      <c r="D674" s="37">
        <v>3</v>
      </c>
      <c r="E674" s="37">
        <v>2</v>
      </c>
      <c r="F674" s="37">
        <v>0</v>
      </c>
      <c r="G674" s="37">
        <v>0</v>
      </c>
      <c r="H674" s="37">
        <v>0</v>
      </c>
      <c r="I674" s="37">
        <v>0</v>
      </c>
      <c r="J674" s="37">
        <v>0</v>
      </c>
      <c r="K674" s="37">
        <v>0</v>
      </c>
      <c r="L674" s="37">
        <f aca="true" t="shared" si="87" ref="L674:L693">J674+H674+F674+D674+O616+M616+K616+I616+G616+E616+C616</f>
        <v>355</v>
      </c>
      <c r="M674" s="37">
        <f>K674+I674+G674+E674+P616+N616+L616+J616+H616+F616+D616</f>
        <v>85</v>
      </c>
      <c r="N674" s="84">
        <f t="shared" si="86"/>
        <v>440</v>
      </c>
      <c r="O674" s="5"/>
    </row>
    <row r="675" spans="2:15" ht="15.75">
      <c r="B675" s="285" t="s">
        <v>43</v>
      </c>
      <c r="C675" s="286"/>
      <c r="D675" s="37">
        <v>11</v>
      </c>
      <c r="E675" s="37">
        <v>2</v>
      </c>
      <c r="F675" s="37">
        <v>6</v>
      </c>
      <c r="G675" s="37">
        <v>0</v>
      </c>
      <c r="H675" s="37">
        <v>0</v>
      </c>
      <c r="I675" s="37">
        <v>0</v>
      </c>
      <c r="J675" s="37">
        <v>1</v>
      </c>
      <c r="K675" s="37">
        <v>0</v>
      </c>
      <c r="L675" s="37">
        <f t="shared" si="87"/>
        <v>833</v>
      </c>
      <c r="M675" s="37">
        <f aca="true" t="shared" si="88" ref="M675:M693">K675+I675+G675+E675+P617+N617+L617+J617+H617+F617+D617</f>
        <v>552</v>
      </c>
      <c r="N675" s="84">
        <f t="shared" si="86"/>
        <v>1385</v>
      </c>
      <c r="O675" s="83"/>
    </row>
    <row r="676" spans="2:15" ht="15.75">
      <c r="B676" s="285" t="s">
        <v>44</v>
      </c>
      <c r="C676" s="286"/>
      <c r="D676" s="37">
        <v>0</v>
      </c>
      <c r="E676" s="37">
        <v>0</v>
      </c>
      <c r="F676" s="37">
        <v>0</v>
      </c>
      <c r="G676" s="37">
        <v>0</v>
      </c>
      <c r="H676" s="37">
        <v>0</v>
      </c>
      <c r="I676" s="37">
        <v>0</v>
      </c>
      <c r="J676" s="37">
        <v>0</v>
      </c>
      <c r="K676" s="37">
        <v>0</v>
      </c>
      <c r="L676" s="37">
        <f t="shared" si="87"/>
        <v>0</v>
      </c>
      <c r="M676" s="37">
        <f t="shared" si="88"/>
        <v>0</v>
      </c>
      <c r="N676" s="84">
        <f t="shared" si="86"/>
        <v>0</v>
      </c>
      <c r="O676" s="83"/>
    </row>
    <row r="677" spans="2:15" ht="15.75">
      <c r="B677" s="285" t="s">
        <v>45</v>
      </c>
      <c r="C677" s="54" t="s">
        <v>82</v>
      </c>
      <c r="D677" s="37">
        <v>69</v>
      </c>
      <c r="E677" s="37">
        <v>12</v>
      </c>
      <c r="F677" s="37">
        <v>21</v>
      </c>
      <c r="G677" s="37">
        <v>4</v>
      </c>
      <c r="H677" s="37">
        <v>11</v>
      </c>
      <c r="I677" s="37">
        <v>0</v>
      </c>
      <c r="J677" s="37">
        <v>4</v>
      </c>
      <c r="K677" s="37">
        <v>1</v>
      </c>
      <c r="L677" s="37">
        <f t="shared" si="87"/>
        <v>1980</v>
      </c>
      <c r="M677" s="37">
        <f t="shared" si="88"/>
        <v>898</v>
      </c>
      <c r="N677" s="84">
        <f t="shared" si="86"/>
        <v>2878</v>
      </c>
      <c r="O677" s="83"/>
    </row>
    <row r="678" spans="2:15" ht="15.75">
      <c r="B678" s="285"/>
      <c r="C678" s="54" t="s">
        <v>83</v>
      </c>
      <c r="D678" s="37">
        <v>146</v>
      </c>
      <c r="E678" s="37">
        <v>123</v>
      </c>
      <c r="F678" s="37">
        <v>17</v>
      </c>
      <c r="G678" s="37">
        <v>5</v>
      </c>
      <c r="H678" s="37">
        <v>2</v>
      </c>
      <c r="I678" s="37">
        <v>0</v>
      </c>
      <c r="J678" s="37">
        <v>3</v>
      </c>
      <c r="K678" s="37">
        <v>1</v>
      </c>
      <c r="L678" s="37">
        <f t="shared" si="87"/>
        <v>3823</v>
      </c>
      <c r="M678" s="37">
        <f t="shared" si="88"/>
        <v>2661</v>
      </c>
      <c r="N678" s="84">
        <f t="shared" si="86"/>
        <v>6484</v>
      </c>
      <c r="O678" s="83"/>
    </row>
    <row r="679" spans="2:15" ht="15.75">
      <c r="B679" s="285"/>
      <c r="C679" s="54" t="s">
        <v>84</v>
      </c>
      <c r="D679" s="37">
        <v>5</v>
      </c>
      <c r="E679" s="37">
        <v>2</v>
      </c>
      <c r="F679" s="37">
        <v>0</v>
      </c>
      <c r="G679" s="37">
        <v>1</v>
      </c>
      <c r="H679" s="37">
        <v>1</v>
      </c>
      <c r="I679" s="37">
        <v>1</v>
      </c>
      <c r="J679" s="37">
        <v>0</v>
      </c>
      <c r="K679" s="37">
        <v>0</v>
      </c>
      <c r="L679" s="37">
        <f t="shared" si="87"/>
        <v>177</v>
      </c>
      <c r="M679" s="37">
        <f t="shared" si="88"/>
        <v>50</v>
      </c>
      <c r="N679" s="84">
        <f t="shared" si="86"/>
        <v>227</v>
      </c>
      <c r="O679" s="83"/>
    </row>
    <row r="680" spans="2:15" ht="15.75">
      <c r="B680" s="285"/>
      <c r="C680" s="54" t="s">
        <v>94</v>
      </c>
      <c r="D680" s="37">
        <v>40</v>
      </c>
      <c r="E680" s="37">
        <v>17</v>
      </c>
      <c r="F680" s="37">
        <v>10</v>
      </c>
      <c r="G680" s="37">
        <v>3</v>
      </c>
      <c r="H680" s="37">
        <v>3</v>
      </c>
      <c r="I680" s="37">
        <v>1</v>
      </c>
      <c r="J680" s="37">
        <v>0</v>
      </c>
      <c r="K680" s="37">
        <v>0</v>
      </c>
      <c r="L680" s="37">
        <f t="shared" si="87"/>
        <v>1678</v>
      </c>
      <c r="M680" s="37">
        <f t="shared" si="88"/>
        <v>1193</v>
      </c>
      <c r="N680" s="84">
        <f t="shared" si="86"/>
        <v>2871</v>
      </c>
      <c r="O680" s="83"/>
    </row>
    <row r="681" spans="2:15" ht="15.75">
      <c r="B681" s="285"/>
      <c r="C681" s="54" t="s">
        <v>95</v>
      </c>
      <c r="D681" s="37">
        <v>10</v>
      </c>
      <c r="E681" s="37">
        <v>5</v>
      </c>
      <c r="F681" s="37">
        <v>1</v>
      </c>
      <c r="G681" s="37">
        <v>1</v>
      </c>
      <c r="H681" s="37">
        <v>1</v>
      </c>
      <c r="I681" s="37">
        <v>0</v>
      </c>
      <c r="J681" s="37">
        <v>1</v>
      </c>
      <c r="K681" s="37">
        <v>0</v>
      </c>
      <c r="L681" s="37">
        <f t="shared" si="87"/>
        <v>841</v>
      </c>
      <c r="M681" s="37">
        <f t="shared" si="88"/>
        <v>496</v>
      </c>
      <c r="N681" s="84">
        <f t="shared" si="86"/>
        <v>1337</v>
      </c>
      <c r="O681" s="83"/>
    </row>
    <row r="682" spans="2:15" ht="15.75">
      <c r="B682" s="285"/>
      <c r="C682" s="54" t="s">
        <v>96</v>
      </c>
      <c r="D682" s="37">
        <v>48</v>
      </c>
      <c r="E682" s="37">
        <v>21</v>
      </c>
      <c r="F682" s="37">
        <v>26</v>
      </c>
      <c r="G682" s="37">
        <v>8</v>
      </c>
      <c r="H682" s="37">
        <v>6</v>
      </c>
      <c r="I682" s="37">
        <v>2</v>
      </c>
      <c r="J682" s="37">
        <v>0</v>
      </c>
      <c r="K682" s="37">
        <v>0</v>
      </c>
      <c r="L682" s="37">
        <f t="shared" si="87"/>
        <v>1595</v>
      </c>
      <c r="M682" s="37">
        <f t="shared" si="88"/>
        <v>1105</v>
      </c>
      <c r="N682" s="84">
        <f t="shared" si="86"/>
        <v>2700</v>
      </c>
      <c r="O682" s="83"/>
    </row>
    <row r="683" spans="2:15" ht="15.75">
      <c r="B683" s="285" t="s">
        <v>52</v>
      </c>
      <c r="C683" s="286"/>
      <c r="D683" s="37">
        <v>13</v>
      </c>
      <c r="E683" s="37">
        <v>14</v>
      </c>
      <c r="F683" s="37">
        <v>15</v>
      </c>
      <c r="G683" s="37">
        <v>13</v>
      </c>
      <c r="H683" s="37">
        <v>2</v>
      </c>
      <c r="I683" s="37">
        <v>2</v>
      </c>
      <c r="J683" s="37">
        <v>1</v>
      </c>
      <c r="K683" s="37">
        <v>1</v>
      </c>
      <c r="L683" s="37">
        <f t="shared" si="87"/>
        <v>446</v>
      </c>
      <c r="M683" s="37">
        <f t="shared" si="88"/>
        <v>266</v>
      </c>
      <c r="N683" s="84">
        <f t="shared" si="86"/>
        <v>712</v>
      </c>
      <c r="O683" s="83"/>
    </row>
    <row r="684" spans="2:15" ht="15.75">
      <c r="B684" s="285" t="s">
        <v>53</v>
      </c>
      <c r="C684" s="286"/>
      <c r="D684" s="37">
        <v>35</v>
      </c>
      <c r="E684" s="37">
        <v>14</v>
      </c>
      <c r="F684" s="37">
        <v>12</v>
      </c>
      <c r="G684" s="37">
        <v>5</v>
      </c>
      <c r="H684" s="37">
        <v>5</v>
      </c>
      <c r="I684" s="37">
        <v>0</v>
      </c>
      <c r="J684" s="37">
        <v>0</v>
      </c>
      <c r="K684" s="37">
        <v>0</v>
      </c>
      <c r="L684" s="37">
        <f t="shared" si="87"/>
        <v>929</v>
      </c>
      <c r="M684" s="37">
        <f t="shared" si="88"/>
        <v>377</v>
      </c>
      <c r="N684" s="84">
        <f t="shared" si="86"/>
        <v>1306</v>
      </c>
      <c r="O684" s="83"/>
    </row>
    <row r="685" spans="2:15" ht="15.75">
      <c r="B685" s="285" t="s">
        <v>133</v>
      </c>
      <c r="C685" s="286"/>
      <c r="D685" s="37">
        <v>107</v>
      </c>
      <c r="E685" s="37">
        <v>43</v>
      </c>
      <c r="F685" s="37">
        <v>55</v>
      </c>
      <c r="G685" s="37">
        <v>10</v>
      </c>
      <c r="H685" s="37">
        <v>18</v>
      </c>
      <c r="I685" s="37">
        <v>5</v>
      </c>
      <c r="J685" s="37">
        <v>18</v>
      </c>
      <c r="K685" s="37">
        <v>3</v>
      </c>
      <c r="L685" s="37">
        <f t="shared" si="87"/>
        <v>2094</v>
      </c>
      <c r="M685" s="37">
        <f t="shared" si="88"/>
        <v>920</v>
      </c>
      <c r="N685" s="84">
        <f t="shared" si="86"/>
        <v>3014</v>
      </c>
      <c r="O685" s="83"/>
    </row>
    <row r="686" spans="2:15" ht="15.75">
      <c r="B686" s="285" t="s">
        <v>135</v>
      </c>
      <c r="C686" s="286"/>
      <c r="D686" s="37">
        <v>109</v>
      </c>
      <c r="E686" s="37">
        <v>55</v>
      </c>
      <c r="F686" s="37">
        <v>25</v>
      </c>
      <c r="G686" s="37">
        <v>4</v>
      </c>
      <c r="H686" s="37">
        <v>9</v>
      </c>
      <c r="I686" s="37">
        <v>1</v>
      </c>
      <c r="J686" s="37">
        <v>3</v>
      </c>
      <c r="K686" s="37">
        <v>0</v>
      </c>
      <c r="L686" s="37">
        <f t="shared" si="87"/>
        <v>2595</v>
      </c>
      <c r="M686" s="37">
        <f t="shared" si="88"/>
        <v>1202</v>
      </c>
      <c r="N686" s="84">
        <f t="shared" si="86"/>
        <v>3797</v>
      </c>
      <c r="O686" s="83"/>
    </row>
    <row r="687" spans="2:15" ht="15.75">
      <c r="B687" s="285" t="s">
        <v>134</v>
      </c>
      <c r="C687" s="286"/>
      <c r="D687" s="37">
        <v>39</v>
      </c>
      <c r="E687" s="37">
        <v>16</v>
      </c>
      <c r="F687" s="37">
        <v>17</v>
      </c>
      <c r="G687" s="37">
        <v>1</v>
      </c>
      <c r="H687" s="37">
        <v>5</v>
      </c>
      <c r="I687" s="37">
        <v>1</v>
      </c>
      <c r="J687" s="37">
        <v>1</v>
      </c>
      <c r="K687" s="37">
        <v>0</v>
      </c>
      <c r="L687" s="37">
        <f t="shared" si="87"/>
        <v>1252</v>
      </c>
      <c r="M687" s="37">
        <f t="shared" si="88"/>
        <v>613</v>
      </c>
      <c r="N687" s="84">
        <f t="shared" si="86"/>
        <v>1865</v>
      </c>
      <c r="O687" s="83"/>
    </row>
    <row r="688" spans="2:15" ht="15.75">
      <c r="B688" s="285" t="s">
        <v>57</v>
      </c>
      <c r="C688" s="286"/>
      <c r="D688" s="37">
        <v>18</v>
      </c>
      <c r="E688" s="37">
        <v>2</v>
      </c>
      <c r="F688" s="37">
        <v>2</v>
      </c>
      <c r="G688" s="37">
        <v>0</v>
      </c>
      <c r="H688" s="37">
        <v>1</v>
      </c>
      <c r="I688" s="37">
        <v>0</v>
      </c>
      <c r="J688" s="37">
        <v>0</v>
      </c>
      <c r="K688" s="37">
        <v>0</v>
      </c>
      <c r="L688" s="37">
        <f t="shared" si="87"/>
        <v>560</v>
      </c>
      <c r="M688" s="37">
        <f t="shared" si="88"/>
        <v>188</v>
      </c>
      <c r="N688" s="84">
        <f t="shared" si="86"/>
        <v>748</v>
      </c>
      <c r="O688" s="83"/>
    </row>
    <row r="689" spans="2:15" ht="15.75">
      <c r="B689" s="285" t="s">
        <v>58</v>
      </c>
      <c r="C689" s="286"/>
      <c r="D689" s="37">
        <v>26</v>
      </c>
      <c r="E689" s="37">
        <v>9</v>
      </c>
      <c r="F689" s="37">
        <v>10</v>
      </c>
      <c r="G689" s="37">
        <v>4</v>
      </c>
      <c r="H689" s="37">
        <v>5</v>
      </c>
      <c r="I689" s="37">
        <v>11</v>
      </c>
      <c r="J689" s="37">
        <v>2</v>
      </c>
      <c r="K689" s="37">
        <v>0</v>
      </c>
      <c r="L689" s="37">
        <f t="shared" si="87"/>
        <v>695</v>
      </c>
      <c r="M689" s="37">
        <f t="shared" si="88"/>
        <v>235</v>
      </c>
      <c r="N689" s="84">
        <f t="shared" si="86"/>
        <v>930</v>
      </c>
      <c r="O689" s="83"/>
    </row>
    <row r="690" spans="2:15" ht="15.75">
      <c r="B690" s="285" t="s">
        <v>59</v>
      </c>
      <c r="C690" s="286"/>
      <c r="D690" s="37">
        <v>142</v>
      </c>
      <c r="E690" s="37">
        <v>37</v>
      </c>
      <c r="F690" s="37">
        <v>74</v>
      </c>
      <c r="G690" s="37">
        <v>10</v>
      </c>
      <c r="H690" s="37">
        <v>24</v>
      </c>
      <c r="I690" s="37">
        <v>3</v>
      </c>
      <c r="J690" s="37">
        <v>8</v>
      </c>
      <c r="K690" s="37">
        <v>2</v>
      </c>
      <c r="L690" s="37">
        <f t="shared" si="87"/>
        <v>2822</v>
      </c>
      <c r="M690" s="37">
        <f t="shared" si="88"/>
        <v>961</v>
      </c>
      <c r="N690" s="84">
        <f t="shared" si="86"/>
        <v>3783</v>
      </c>
      <c r="O690" s="83"/>
    </row>
    <row r="691" spans="2:15" ht="15.75">
      <c r="B691" s="285" t="s">
        <v>60</v>
      </c>
      <c r="C691" s="286"/>
      <c r="D691" s="37">
        <v>50</v>
      </c>
      <c r="E691" s="37">
        <v>18</v>
      </c>
      <c r="F691" s="37">
        <v>6</v>
      </c>
      <c r="G691" s="37">
        <v>2</v>
      </c>
      <c r="H691" s="37">
        <v>0</v>
      </c>
      <c r="I691" s="37">
        <v>0</v>
      </c>
      <c r="J691" s="37">
        <v>0</v>
      </c>
      <c r="K691" s="37">
        <v>0</v>
      </c>
      <c r="L691" s="37">
        <f t="shared" si="87"/>
        <v>738</v>
      </c>
      <c r="M691" s="37">
        <f t="shared" si="88"/>
        <v>272</v>
      </c>
      <c r="N691" s="84">
        <f t="shared" si="86"/>
        <v>1010</v>
      </c>
      <c r="O691" s="83"/>
    </row>
    <row r="692" spans="2:15" ht="15.75">
      <c r="B692" s="285" t="s">
        <v>61</v>
      </c>
      <c r="C692" s="286"/>
      <c r="D692" s="37">
        <v>696</v>
      </c>
      <c r="E692" s="37">
        <v>254</v>
      </c>
      <c r="F692" s="37">
        <v>253</v>
      </c>
      <c r="G692" s="37">
        <v>70</v>
      </c>
      <c r="H692" s="37">
        <v>113</v>
      </c>
      <c r="I692" s="37">
        <v>24</v>
      </c>
      <c r="J692" s="37">
        <v>101</v>
      </c>
      <c r="K692" s="37">
        <v>52</v>
      </c>
      <c r="L692" s="37">
        <f t="shared" si="87"/>
        <v>15725</v>
      </c>
      <c r="M692" s="37">
        <f t="shared" si="88"/>
        <v>6340</v>
      </c>
      <c r="N692" s="84">
        <f t="shared" si="86"/>
        <v>22065</v>
      </c>
      <c r="O692" s="83"/>
    </row>
    <row r="693" spans="2:15" ht="15.75">
      <c r="B693" s="287" t="s">
        <v>25</v>
      </c>
      <c r="C693" s="288"/>
      <c r="D693" s="38">
        <f aca="true" t="shared" si="89" ref="D693:K693">SUM(D673:D692)</f>
        <v>1648</v>
      </c>
      <c r="E693" s="38">
        <f t="shared" si="89"/>
        <v>674</v>
      </c>
      <c r="F693" s="38">
        <f t="shared" si="89"/>
        <v>585</v>
      </c>
      <c r="G693" s="38">
        <f t="shared" si="89"/>
        <v>152</v>
      </c>
      <c r="H693" s="38">
        <f t="shared" si="89"/>
        <v>219</v>
      </c>
      <c r="I693" s="38">
        <f t="shared" si="89"/>
        <v>58</v>
      </c>
      <c r="J693" s="38">
        <f t="shared" si="89"/>
        <v>157</v>
      </c>
      <c r="K693" s="38">
        <f t="shared" si="89"/>
        <v>61</v>
      </c>
      <c r="L693" s="37">
        <f t="shared" si="87"/>
        <v>42479</v>
      </c>
      <c r="M693" s="37">
        <f t="shared" si="88"/>
        <v>19995</v>
      </c>
      <c r="N693" s="84">
        <f t="shared" si="86"/>
        <v>62474</v>
      </c>
      <c r="O693" s="83"/>
    </row>
    <row r="694" ht="12.75">
      <c r="O694" s="5"/>
    </row>
    <row r="696" spans="1:15" ht="20.25">
      <c r="A696" s="281"/>
      <c r="B696" s="281"/>
      <c r="C696" s="281"/>
      <c r="D696" s="281"/>
      <c r="E696" s="281"/>
      <c r="F696" s="281"/>
      <c r="G696" s="281"/>
      <c r="H696" s="281"/>
      <c r="I696" s="281"/>
      <c r="J696" s="281"/>
      <c r="K696" s="281"/>
      <c r="L696" s="281"/>
      <c r="M696" s="281"/>
      <c r="N696" s="281"/>
      <c r="O696" s="281"/>
    </row>
    <row r="697" spans="1:15" ht="30.75">
      <c r="A697" s="279" t="s">
        <v>24</v>
      </c>
      <c r="B697" s="279"/>
      <c r="C697" s="279"/>
      <c r="D697" s="279"/>
      <c r="E697" s="279"/>
      <c r="F697" s="279"/>
      <c r="G697" s="279"/>
      <c r="H697" s="279"/>
      <c r="I697" s="279"/>
      <c r="J697" s="279"/>
      <c r="K697" s="279"/>
      <c r="L697" s="279"/>
      <c r="M697" s="279"/>
      <c r="N697" s="279"/>
      <c r="O697" s="279"/>
    </row>
    <row r="698" spans="1:15" ht="20.25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>
      <c r="A699" s="280" t="s">
        <v>29</v>
      </c>
      <c r="B699" s="280"/>
      <c r="C699" s="280" t="s">
        <v>35</v>
      </c>
      <c r="D699" s="280"/>
      <c r="E699" s="280" t="s">
        <v>36</v>
      </c>
      <c r="F699" s="280"/>
      <c r="G699" s="280" t="s">
        <v>37</v>
      </c>
      <c r="H699" s="280"/>
      <c r="I699" s="280" t="s">
        <v>38</v>
      </c>
      <c r="J699" s="280"/>
      <c r="K699" s="280" t="s">
        <v>39</v>
      </c>
      <c r="L699" s="280"/>
      <c r="M699" s="280" t="s">
        <v>40</v>
      </c>
      <c r="N699" s="280"/>
      <c r="O699" s="280"/>
    </row>
    <row r="700" spans="1:15" ht="12.75">
      <c r="A700" s="280"/>
      <c r="B700" s="280"/>
      <c r="C700" s="280"/>
      <c r="D700" s="280"/>
      <c r="E700" s="280"/>
      <c r="F700" s="280"/>
      <c r="G700" s="280"/>
      <c r="H700" s="280"/>
      <c r="I700" s="280"/>
      <c r="J700" s="280"/>
      <c r="K700" s="280"/>
      <c r="L700" s="280"/>
      <c r="M700" s="280"/>
      <c r="N700" s="280"/>
      <c r="O700" s="280"/>
    </row>
    <row r="701" spans="1:15" ht="15.75">
      <c r="A701" s="280"/>
      <c r="B701" s="280"/>
      <c r="C701" s="18" t="s">
        <v>26</v>
      </c>
      <c r="D701" s="18" t="s">
        <v>27</v>
      </c>
      <c r="E701" s="18" t="s">
        <v>26</v>
      </c>
      <c r="F701" s="18" t="s">
        <v>27</v>
      </c>
      <c r="G701" s="18" t="s">
        <v>26</v>
      </c>
      <c r="H701" s="18" t="s">
        <v>27</v>
      </c>
      <c r="I701" s="18" t="s">
        <v>26</v>
      </c>
      <c r="J701" s="18" t="s">
        <v>27</v>
      </c>
      <c r="K701" s="18" t="s">
        <v>26</v>
      </c>
      <c r="L701" s="18" t="s">
        <v>27</v>
      </c>
      <c r="M701" s="18" t="s">
        <v>26</v>
      </c>
      <c r="N701" s="18" t="s">
        <v>27</v>
      </c>
      <c r="O701" s="18" t="s">
        <v>28</v>
      </c>
    </row>
    <row r="702" spans="1:15" ht="15.75">
      <c r="A702" s="276" t="s">
        <v>41</v>
      </c>
      <c r="B702" s="276"/>
      <c r="C702" s="4">
        <v>38196</v>
      </c>
      <c r="D702" s="4">
        <v>30804</v>
      </c>
      <c r="E702" s="4">
        <v>21313</v>
      </c>
      <c r="F702" s="4">
        <v>14638</v>
      </c>
      <c r="G702" s="4">
        <v>12405</v>
      </c>
      <c r="H702" s="4">
        <v>6481</v>
      </c>
      <c r="I702" s="4">
        <v>5715</v>
      </c>
      <c r="J702" s="4">
        <v>2272</v>
      </c>
      <c r="K702" s="4">
        <v>1325</v>
      </c>
      <c r="L702" s="4">
        <v>378</v>
      </c>
      <c r="M702" s="4">
        <f>K702+I702+G702+E702+C702+M586+K586+I586+G586+E586+C586</f>
        <v>298147</v>
      </c>
      <c r="N702" s="4">
        <f>L702+J702+H702+F702+D702+N586+L586+J586+H586+F586+D586</f>
        <v>250665</v>
      </c>
      <c r="O702" s="4">
        <f>SUM(N702,M702)</f>
        <v>548812</v>
      </c>
    </row>
    <row r="703" spans="1:15" ht="15.75">
      <c r="A703" s="276" t="s">
        <v>42</v>
      </c>
      <c r="B703" s="276"/>
      <c r="C703" s="4">
        <v>18399</v>
      </c>
      <c r="D703" s="4">
        <v>17121</v>
      </c>
      <c r="E703" s="4">
        <v>9873</v>
      </c>
      <c r="F703" s="4">
        <v>8521</v>
      </c>
      <c r="G703" s="4">
        <v>4632</v>
      </c>
      <c r="H703" s="4">
        <v>3693</v>
      </c>
      <c r="I703" s="4">
        <v>1521</v>
      </c>
      <c r="J703" s="4">
        <v>1472</v>
      </c>
      <c r="K703" s="4">
        <v>544</v>
      </c>
      <c r="L703" s="4">
        <v>258</v>
      </c>
      <c r="M703" s="4">
        <f aca="true" t="shared" si="90" ref="M703:M722">K703+I703+G703+E703+C703+M587+K587+I587+G587+E587+C587</f>
        <v>149154</v>
      </c>
      <c r="N703" s="4">
        <f aca="true" t="shared" si="91" ref="N703:N722">L703+J703+H703+F703+D703+N587+L587+J587+H587+F587+D587</f>
        <v>128052</v>
      </c>
      <c r="O703" s="4">
        <f>SUM(N703,M703)</f>
        <v>277206</v>
      </c>
    </row>
    <row r="704" spans="1:15" ht="15.75">
      <c r="A704" s="276" t="s">
        <v>43</v>
      </c>
      <c r="B704" s="276"/>
      <c r="C704" s="4">
        <v>15378</v>
      </c>
      <c r="D704" s="4">
        <v>12429</v>
      </c>
      <c r="E704" s="4">
        <v>7650</v>
      </c>
      <c r="F704" s="4">
        <v>5961</v>
      </c>
      <c r="G704" s="4">
        <v>3312</v>
      </c>
      <c r="H704" s="4">
        <v>2224</v>
      </c>
      <c r="I704" s="4">
        <v>1481</v>
      </c>
      <c r="J704" s="4">
        <v>705</v>
      </c>
      <c r="K704" s="4">
        <v>359</v>
      </c>
      <c r="L704" s="4">
        <v>164</v>
      </c>
      <c r="M704" s="4">
        <f t="shared" si="90"/>
        <v>110274</v>
      </c>
      <c r="N704" s="4">
        <f t="shared" si="91"/>
        <v>94938</v>
      </c>
      <c r="O704" s="4">
        <f aca="true" t="shared" si="92" ref="O704:O722">SUM(N704,M704)</f>
        <v>205212</v>
      </c>
    </row>
    <row r="705" spans="1:15" ht="15.75">
      <c r="A705" s="276" t="s">
        <v>44</v>
      </c>
      <c r="B705" s="276"/>
      <c r="C705" s="4">
        <v>19299</v>
      </c>
      <c r="D705" s="4">
        <v>16269</v>
      </c>
      <c r="E705" s="4">
        <v>7594</v>
      </c>
      <c r="F705" s="4">
        <v>5453</v>
      </c>
      <c r="G705" s="4">
        <v>4204</v>
      </c>
      <c r="H705" s="4">
        <v>2446</v>
      </c>
      <c r="I705" s="4">
        <v>2158</v>
      </c>
      <c r="J705" s="4">
        <v>956</v>
      </c>
      <c r="K705" s="4">
        <v>573</v>
      </c>
      <c r="L705" s="4">
        <v>181</v>
      </c>
      <c r="M705" s="4">
        <f t="shared" si="90"/>
        <v>138710</v>
      </c>
      <c r="N705" s="4">
        <f t="shared" si="91"/>
        <v>120081</v>
      </c>
      <c r="O705" s="4">
        <f t="shared" si="92"/>
        <v>258791</v>
      </c>
    </row>
    <row r="706" spans="1:15" ht="15.75">
      <c r="A706" s="278" t="s">
        <v>45</v>
      </c>
      <c r="B706" s="3" t="s">
        <v>46</v>
      </c>
      <c r="C706" s="4">
        <v>14087</v>
      </c>
      <c r="D706" s="4">
        <v>13065</v>
      </c>
      <c r="E706" s="4">
        <v>6605</v>
      </c>
      <c r="F706" s="4">
        <v>5750</v>
      </c>
      <c r="G706" s="4">
        <v>2473</v>
      </c>
      <c r="H706" s="4">
        <v>1614</v>
      </c>
      <c r="I706" s="4">
        <v>1209</v>
      </c>
      <c r="J706" s="4">
        <v>683</v>
      </c>
      <c r="K706" s="4">
        <v>307</v>
      </c>
      <c r="L706" s="4">
        <v>141</v>
      </c>
      <c r="M706" s="4">
        <f t="shared" si="90"/>
        <v>102094</v>
      </c>
      <c r="N706" s="4">
        <f t="shared" si="91"/>
        <v>93748</v>
      </c>
      <c r="O706" s="4">
        <f t="shared" si="92"/>
        <v>195842</v>
      </c>
    </row>
    <row r="707" spans="1:15" ht="15.75">
      <c r="A707" s="278"/>
      <c r="B707" s="3" t="s">
        <v>47</v>
      </c>
      <c r="C707" s="4">
        <v>25300</v>
      </c>
      <c r="D707" s="4">
        <v>21162</v>
      </c>
      <c r="E707" s="4">
        <v>8533</v>
      </c>
      <c r="F707" s="4">
        <v>6671</v>
      </c>
      <c r="G707" s="4">
        <v>4478</v>
      </c>
      <c r="H707" s="4">
        <v>2755</v>
      </c>
      <c r="I707" s="4">
        <v>2073</v>
      </c>
      <c r="J707" s="4">
        <v>942</v>
      </c>
      <c r="K707" s="4">
        <v>540</v>
      </c>
      <c r="L707" s="4">
        <v>154</v>
      </c>
      <c r="M707" s="4">
        <f t="shared" si="90"/>
        <v>191874</v>
      </c>
      <c r="N707" s="4">
        <f t="shared" si="91"/>
        <v>168243</v>
      </c>
      <c r="O707" s="4">
        <f t="shared" si="92"/>
        <v>360117</v>
      </c>
    </row>
    <row r="708" spans="1:15" ht="15.75">
      <c r="A708" s="278"/>
      <c r="B708" s="3" t="s">
        <v>48</v>
      </c>
      <c r="C708" s="4">
        <v>13167</v>
      </c>
      <c r="D708" s="4">
        <v>11761</v>
      </c>
      <c r="E708" s="4">
        <v>6303</v>
      </c>
      <c r="F708" s="4">
        <v>6127</v>
      </c>
      <c r="G708" s="4">
        <v>3148</v>
      </c>
      <c r="H708" s="4">
        <v>2346</v>
      </c>
      <c r="I708" s="4">
        <v>1418</v>
      </c>
      <c r="J708" s="4">
        <v>778</v>
      </c>
      <c r="K708" s="4">
        <v>332</v>
      </c>
      <c r="L708" s="4">
        <v>171</v>
      </c>
      <c r="M708" s="4">
        <f t="shared" si="90"/>
        <v>96988</v>
      </c>
      <c r="N708" s="4">
        <f t="shared" si="91"/>
        <v>86708</v>
      </c>
      <c r="O708" s="4">
        <f t="shared" si="92"/>
        <v>183696</v>
      </c>
    </row>
    <row r="709" spans="1:15" ht="15.75">
      <c r="A709" s="278"/>
      <c r="B709" s="3" t="s">
        <v>49</v>
      </c>
      <c r="C709" s="4">
        <v>8581</v>
      </c>
      <c r="D709" s="4">
        <v>7444</v>
      </c>
      <c r="E709" s="4">
        <v>4123</v>
      </c>
      <c r="F709" s="4">
        <v>3485</v>
      </c>
      <c r="G709" s="4">
        <v>1740</v>
      </c>
      <c r="H709" s="4">
        <v>1199</v>
      </c>
      <c r="I709" s="4">
        <v>728</v>
      </c>
      <c r="J709" s="4">
        <v>414</v>
      </c>
      <c r="K709" s="4">
        <v>182</v>
      </c>
      <c r="L709" s="4">
        <v>107</v>
      </c>
      <c r="M709" s="4">
        <f t="shared" si="90"/>
        <v>60581</v>
      </c>
      <c r="N709" s="4">
        <f t="shared" si="91"/>
        <v>55076</v>
      </c>
      <c r="O709" s="4">
        <f t="shared" si="92"/>
        <v>115657</v>
      </c>
    </row>
    <row r="710" spans="1:15" ht="15.75">
      <c r="A710" s="278"/>
      <c r="B710" s="3" t="s">
        <v>50</v>
      </c>
      <c r="C710" s="4">
        <v>17584</v>
      </c>
      <c r="D710" s="4">
        <v>15812</v>
      </c>
      <c r="E710" s="4">
        <v>8099</v>
      </c>
      <c r="F710" s="4">
        <v>7775</v>
      </c>
      <c r="G710" s="4">
        <v>3525</v>
      </c>
      <c r="H710" s="4">
        <v>2545</v>
      </c>
      <c r="I710" s="4">
        <v>1632</v>
      </c>
      <c r="J710" s="4">
        <v>961</v>
      </c>
      <c r="K710" s="4">
        <v>424</v>
      </c>
      <c r="L710" s="4">
        <v>174</v>
      </c>
      <c r="M710" s="4">
        <f t="shared" si="90"/>
        <v>123806</v>
      </c>
      <c r="N710" s="4">
        <f t="shared" si="91"/>
        <v>110589</v>
      </c>
      <c r="O710" s="4">
        <f t="shared" si="92"/>
        <v>234395</v>
      </c>
    </row>
    <row r="711" spans="1:15" ht="15.75">
      <c r="A711" s="278"/>
      <c r="B711" s="3" t="s">
        <v>51</v>
      </c>
      <c r="C711" s="4">
        <v>12518</v>
      </c>
      <c r="D711" s="4">
        <v>10799</v>
      </c>
      <c r="E711" s="4">
        <v>5696</v>
      </c>
      <c r="F711" s="4">
        <v>4986</v>
      </c>
      <c r="G711" s="4">
        <v>2479</v>
      </c>
      <c r="H711" s="4">
        <v>1787</v>
      </c>
      <c r="I711" s="4">
        <v>1184</v>
      </c>
      <c r="J711" s="4">
        <v>516</v>
      </c>
      <c r="K711" s="4">
        <v>412</v>
      </c>
      <c r="L711" s="4">
        <v>163</v>
      </c>
      <c r="M711" s="4">
        <f t="shared" si="90"/>
        <v>89923</v>
      </c>
      <c r="N711" s="4">
        <f t="shared" si="91"/>
        <v>81080</v>
      </c>
      <c r="O711" s="4">
        <f t="shared" si="92"/>
        <v>171003</v>
      </c>
    </row>
    <row r="712" spans="1:15" ht="15.75">
      <c r="A712" s="276" t="s">
        <v>52</v>
      </c>
      <c r="B712" s="276"/>
      <c r="C712" s="4">
        <v>23901</v>
      </c>
      <c r="D712" s="4">
        <v>20445</v>
      </c>
      <c r="E712" s="4">
        <v>12086</v>
      </c>
      <c r="F712" s="4">
        <v>10029</v>
      </c>
      <c r="G712" s="4">
        <v>5974</v>
      </c>
      <c r="H712" s="4">
        <v>4292</v>
      </c>
      <c r="I712" s="4">
        <v>3204</v>
      </c>
      <c r="J712" s="4">
        <v>1831</v>
      </c>
      <c r="K712" s="4">
        <v>923</v>
      </c>
      <c r="L712" s="4">
        <v>492</v>
      </c>
      <c r="M712" s="4">
        <f t="shared" si="90"/>
        <v>177181</v>
      </c>
      <c r="N712" s="4">
        <f t="shared" si="91"/>
        <v>152258</v>
      </c>
      <c r="O712" s="4">
        <f t="shared" si="92"/>
        <v>329439</v>
      </c>
    </row>
    <row r="713" spans="1:15" ht="15.75">
      <c r="A713" s="276" t="s">
        <v>53</v>
      </c>
      <c r="B713" s="276"/>
      <c r="C713" s="4">
        <v>26621</v>
      </c>
      <c r="D713" s="4">
        <v>21822</v>
      </c>
      <c r="E713" s="4">
        <v>14333</v>
      </c>
      <c r="F713" s="4">
        <v>11083</v>
      </c>
      <c r="G713" s="4">
        <v>7768</v>
      </c>
      <c r="H713" s="4">
        <v>5108</v>
      </c>
      <c r="I713" s="4">
        <v>4536</v>
      </c>
      <c r="J713" s="4">
        <v>2411</v>
      </c>
      <c r="K713" s="4">
        <v>1338</v>
      </c>
      <c r="L713" s="4">
        <v>567</v>
      </c>
      <c r="M713" s="4">
        <f t="shared" si="90"/>
        <v>192161</v>
      </c>
      <c r="N713" s="4">
        <f t="shared" si="91"/>
        <v>162384</v>
      </c>
      <c r="O713" s="4">
        <f t="shared" si="92"/>
        <v>354545</v>
      </c>
    </row>
    <row r="714" spans="1:15" ht="15.75">
      <c r="A714" s="276" t="s">
        <v>54</v>
      </c>
      <c r="B714" s="276"/>
      <c r="C714" s="4">
        <v>15445</v>
      </c>
      <c r="D714" s="4">
        <v>13100</v>
      </c>
      <c r="E714" s="4">
        <v>8847</v>
      </c>
      <c r="F714" s="4">
        <v>7464</v>
      </c>
      <c r="G714" s="4">
        <v>5073</v>
      </c>
      <c r="H714" s="4">
        <v>3632</v>
      </c>
      <c r="I714" s="4">
        <v>2915</v>
      </c>
      <c r="J714" s="4">
        <v>1679</v>
      </c>
      <c r="K714" s="4">
        <v>970</v>
      </c>
      <c r="L714" s="4">
        <v>435</v>
      </c>
      <c r="M714" s="4">
        <f t="shared" si="90"/>
        <v>113131</v>
      </c>
      <c r="N714" s="4">
        <f t="shared" si="91"/>
        <v>99038</v>
      </c>
      <c r="O714" s="4">
        <f t="shared" si="92"/>
        <v>212169</v>
      </c>
    </row>
    <row r="715" spans="1:15" ht="15.75">
      <c r="A715" s="276" t="s">
        <v>55</v>
      </c>
      <c r="B715" s="276"/>
      <c r="C715" s="4">
        <v>17395</v>
      </c>
      <c r="D715" s="4">
        <v>15500</v>
      </c>
      <c r="E715" s="4">
        <v>8380</v>
      </c>
      <c r="F715" s="4">
        <v>7681</v>
      </c>
      <c r="G715" s="4">
        <v>4530</v>
      </c>
      <c r="H715" s="4">
        <v>3205</v>
      </c>
      <c r="I715" s="4">
        <v>2309</v>
      </c>
      <c r="J715" s="4">
        <v>1254</v>
      </c>
      <c r="K715" s="4">
        <v>575</v>
      </c>
      <c r="L715" s="4">
        <v>383</v>
      </c>
      <c r="M715" s="4">
        <f t="shared" si="90"/>
        <v>130389</v>
      </c>
      <c r="N715" s="4">
        <f t="shared" si="91"/>
        <v>114716</v>
      </c>
      <c r="O715" s="4">
        <f t="shared" si="92"/>
        <v>245105</v>
      </c>
    </row>
    <row r="716" spans="1:15" ht="15.75">
      <c r="A716" s="276" t="s">
        <v>56</v>
      </c>
      <c r="B716" s="276"/>
      <c r="C716" s="4">
        <v>16299</v>
      </c>
      <c r="D716" s="4">
        <v>12518</v>
      </c>
      <c r="E716" s="4">
        <v>7205</v>
      </c>
      <c r="F716" s="4">
        <v>6190</v>
      </c>
      <c r="G716" s="4">
        <v>3736</v>
      </c>
      <c r="H716" s="4">
        <v>2654</v>
      </c>
      <c r="I716" s="4">
        <v>1815</v>
      </c>
      <c r="J716" s="4">
        <v>1088</v>
      </c>
      <c r="K716" s="4">
        <v>516</v>
      </c>
      <c r="L716" s="4">
        <v>263</v>
      </c>
      <c r="M716" s="4">
        <f t="shared" si="90"/>
        <v>119706</v>
      </c>
      <c r="N716" s="4">
        <f t="shared" si="91"/>
        <v>99132</v>
      </c>
      <c r="O716" s="4">
        <f t="shared" si="92"/>
        <v>218838</v>
      </c>
    </row>
    <row r="717" spans="1:15" ht="15.75">
      <c r="A717" s="276" t="s">
        <v>57</v>
      </c>
      <c r="B717" s="276"/>
      <c r="C717" s="4">
        <v>9472</v>
      </c>
      <c r="D717" s="4">
        <v>7336</v>
      </c>
      <c r="E717" s="4">
        <v>6168</v>
      </c>
      <c r="F717" s="4">
        <v>4512</v>
      </c>
      <c r="G717" s="4">
        <v>3678</v>
      </c>
      <c r="H717" s="4">
        <v>2065</v>
      </c>
      <c r="I717" s="4">
        <v>2179</v>
      </c>
      <c r="J717" s="4">
        <v>877</v>
      </c>
      <c r="K717" s="4">
        <v>570</v>
      </c>
      <c r="L717" s="4">
        <v>192</v>
      </c>
      <c r="M717" s="4">
        <f t="shared" si="90"/>
        <v>74351</v>
      </c>
      <c r="N717" s="4">
        <f t="shared" si="91"/>
        <v>60310</v>
      </c>
      <c r="O717" s="4">
        <f t="shared" si="92"/>
        <v>134661</v>
      </c>
    </row>
    <row r="718" spans="1:15" ht="15.75">
      <c r="A718" s="276" t="s">
        <v>58</v>
      </c>
      <c r="B718" s="276"/>
      <c r="C718" s="4">
        <v>15919</v>
      </c>
      <c r="D718" s="4">
        <v>11482</v>
      </c>
      <c r="E718" s="4">
        <v>8972</v>
      </c>
      <c r="F718" s="4">
        <v>6413</v>
      </c>
      <c r="G718" s="4">
        <v>4736</v>
      </c>
      <c r="H718" s="4">
        <v>2561</v>
      </c>
      <c r="I718" s="4">
        <v>2597</v>
      </c>
      <c r="J718" s="4">
        <v>1029</v>
      </c>
      <c r="K718" s="4">
        <v>743</v>
      </c>
      <c r="L718" s="4">
        <v>193</v>
      </c>
      <c r="M718" s="4">
        <f t="shared" si="90"/>
        <v>122415</v>
      </c>
      <c r="N718" s="4">
        <f t="shared" si="91"/>
        <v>96651</v>
      </c>
      <c r="O718" s="4">
        <f t="shared" si="92"/>
        <v>219066</v>
      </c>
    </row>
    <row r="719" spans="1:15" ht="15.75">
      <c r="A719" s="276" t="s">
        <v>59</v>
      </c>
      <c r="B719" s="276"/>
      <c r="C719" s="4">
        <v>25128</v>
      </c>
      <c r="D719" s="4">
        <v>20367</v>
      </c>
      <c r="E719" s="4">
        <v>15551</v>
      </c>
      <c r="F719" s="4">
        <v>13162</v>
      </c>
      <c r="G719" s="4">
        <v>8913</v>
      </c>
      <c r="H719" s="4">
        <v>5732</v>
      </c>
      <c r="I719" s="4">
        <v>4909</v>
      </c>
      <c r="J719" s="4">
        <v>2316</v>
      </c>
      <c r="K719" s="4">
        <v>1579</v>
      </c>
      <c r="L719" s="4">
        <v>566</v>
      </c>
      <c r="M719" s="4">
        <f t="shared" si="90"/>
        <v>193652</v>
      </c>
      <c r="N719" s="4">
        <f t="shared" si="91"/>
        <v>160427</v>
      </c>
      <c r="O719" s="4">
        <f t="shared" si="92"/>
        <v>354079</v>
      </c>
    </row>
    <row r="720" spans="1:15" ht="15.75">
      <c r="A720" s="276" t="s">
        <v>60</v>
      </c>
      <c r="B720" s="276"/>
      <c r="C720" s="4">
        <v>14882</v>
      </c>
      <c r="D720" s="4">
        <v>9925</v>
      </c>
      <c r="E720" s="4">
        <v>9152</v>
      </c>
      <c r="F720" s="4">
        <v>5656</v>
      </c>
      <c r="G720" s="4">
        <v>3874</v>
      </c>
      <c r="H720" s="4">
        <v>2941</v>
      </c>
      <c r="I720" s="4">
        <v>2460</v>
      </c>
      <c r="J720" s="4">
        <v>1210</v>
      </c>
      <c r="K720" s="4">
        <v>987</v>
      </c>
      <c r="L720" s="4">
        <v>450</v>
      </c>
      <c r="M720" s="4">
        <f t="shared" si="90"/>
        <v>107360</v>
      </c>
      <c r="N720" s="4">
        <f t="shared" si="91"/>
        <v>80585</v>
      </c>
      <c r="O720" s="4">
        <f t="shared" si="92"/>
        <v>187945</v>
      </c>
    </row>
    <row r="721" spans="1:15" ht="15.75">
      <c r="A721" s="276" t="s">
        <v>61</v>
      </c>
      <c r="B721" s="276"/>
      <c r="C721" s="4">
        <v>34338</v>
      </c>
      <c r="D721" s="4">
        <v>29533</v>
      </c>
      <c r="E721" s="4">
        <v>17168</v>
      </c>
      <c r="F721" s="4">
        <v>15319</v>
      </c>
      <c r="G721" s="4">
        <v>8168</v>
      </c>
      <c r="H721" s="4">
        <v>5869</v>
      </c>
      <c r="I721" s="4">
        <v>4300</v>
      </c>
      <c r="J721" s="4">
        <v>2119</v>
      </c>
      <c r="K721" s="4">
        <v>973</v>
      </c>
      <c r="L721" s="4">
        <v>443</v>
      </c>
      <c r="M721" s="4">
        <f t="shared" si="90"/>
        <v>253994</v>
      </c>
      <c r="N721" s="4">
        <f t="shared" si="91"/>
        <v>228273</v>
      </c>
      <c r="O721" s="4">
        <f t="shared" si="92"/>
        <v>482267</v>
      </c>
    </row>
    <row r="722" spans="1:15" ht="15.75">
      <c r="A722" s="277" t="s">
        <v>25</v>
      </c>
      <c r="B722" s="277"/>
      <c r="C722" s="20">
        <f aca="true" t="shared" si="93" ref="C722:L722">SUM(C702:C721)</f>
        <v>381909</v>
      </c>
      <c r="D722" s="20">
        <f t="shared" si="93"/>
        <v>318694</v>
      </c>
      <c r="E722" s="20">
        <f t="shared" si="93"/>
        <v>193651</v>
      </c>
      <c r="F722" s="20">
        <f t="shared" si="93"/>
        <v>156876</v>
      </c>
      <c r="G722" s="20">
        <f t="shared" si="93"/>
        <v>98846</v>
      </c>
      <c r="H722" s="20">
        <f t="shared" si="93"/>
        <v>65149</v>
      </c>
      <c r="I722" s="20">
        <f t="shared" si="93"/>
        <v>50343</v>
      </c>
      <c r="J722" s="20">
        <f t="shared" si="93"/>
        <v>25513</v>
      </c>
      <c r="K722" s="20">
        <f t="shared" si="93"/>
        <v>14172</v>
      </c>
      <c r="L722" s="20">
        <f t="shared" si="93"/>
        <v>5875</v>
      </c>
      <c r="M722" s="4">
        <f t="shared" si="90"/>
        <v>2845891</v>
      </c>
      <c r="N722" s="4">
        <f t="shared" si="91"/>
        <v>2442954</v>
      </c>
      <c r="O722" s="4">
        <f t="shared" si="92"/>
        <v>5288845</v>
      </c>
    </row>
    <row r="726" spans="2:16" ht="30.75">
      <c r="B726" s="279" t="s">
        <v>151</v>
      </c>
      <c r="C726" s="279"/>
      <c r="D726" s="279"/>
      <c r="E726" s="279"/>
      <c r="F726" s="279"/>
      <c r="G726" s="279"/>
      <c r="H726" s="279"/>
      <c r="I726" s="279"/>
      <c r="J726" s="279"/>
      <c r="K726" s="279"/>
      <c r="L726" s="279"/>
      <c r="M726" s="279"/>
      <c r="N726" s="279"/>
      <c r="O726" s="279"/>
      <c r="P726" s="279"/>
    </row>
    <row r="727" spans="2:16" ht="20.25"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5.75">
      <c r="B728" s="280" t="s">
        <v>29</v>
      </c>
      <c r="C728" s="280"/>
      <c r="D728" s="280" t="s">
        <v>35</v>
      </c>
      <c r="E728" s="280"/>
      <c r="F728" s="280" t="s">
        <v>36</v>
      </c>
      <c r="G728" s="280"/>
      <c r="H728" s="280" t="s">
        <v>37</v>
      </c>
      <c r="I728" s="280"/>
      <c r="J728" s="280" t="s">
        <v>38</v>
      </c>
      <c r="K728" s="280"/>
      <c r="L728" s="280" t="s">
        <v>39</v>
      </c>
      <c r="M728" s="280"/>
      <c r="N728" s="280" t="s">
        <v>40</v>
      </c>
      <c r="O728" s="280"/>
      <c r="P728" s="280"/>
    </row>
    <row r="729" spans="2:16" ht="15.75">
      <c r="B729" s="280"/>
      <c r="C729" s="280"/>
      <c r="D729" s="19" t="s">
        <v>26</v>
      </c>
      <c r="E729" s="19" t="s">
        <v>27</v>
      </c>
      <c r="F729" s="19" t="s">
        <v>26</v>
      </c>
      <c r="G729" s="19" t="s">
        <v>27</v>
      </c>
      <c r="H729" s="19" t="s">
        <v>26</v>
      </c>
      <c r="I729" s="19" t="s">
        <v>27</v>
      </c>
      <c r="J729" s="19" t="s">
        <v>26</v>
      </c>
      <c r="K729" s="19" t="s">
        <v>27</v>
      </c>
      <c r="L729" s="19" t="s">
        <v>26</v>
      </c>
      <c r="M729" s="19" t="s">
        <v>27</v>
      </c>
      <c r="N729" s="19" t="s">
        <v>26</v>
      </c>
      <c r="O729" s="19" t="s">
        <v>27</v>
      </c>
      <c r="P729" s="18" t="s">
        <v>28</v>
      </c>
    </row>
    <row r="730" spans="2:16" ht="15.75">
      <c r="B730" s="276" t="s">
        <v>41</v>
      </c>
      <c r="C730" s="276"/>
      <c r="D730" s="31">
        <f>O615+C702</f>
        <v>38530</v>
      </c>
      <c r="E730" s="31">
        <f>P615+D702</f>
        <v>30932</v>
      </c>
      <c r="F730" s="8">
        <f aca="true" t="shared" si="94" ref="F730:M730">D673+E702</f>
        <v>21394</v>
      </c>
      <c r="G730" s="8">
        <f t="shared" si="94"/>
        <v>14666</v>
      </c>
      <c r="H730" s="8">
        <f t="shared" si="94"/>
        <v>12440</v>
      </c>
      <c r="I730" s="8">
        <f t="shared" si="94"/>
        <v>6492</v>
      </c>
      <c r="J730" s="8">
        <f t="shared" si="94"/>
        <v>5728</v>
      </c>
      <c r="K730" s="8">
        <f t="shared" si="94"/>
        <v>2279</v>
      </c>
      <c r="L730" s="8">
        <f t="shared" si="94"/>
        <v>1339</v>
      </c>
      <c r="M730" s="8">
        <f t="shared" si="94"/>
        <v>379</v>
      </c>
      <c r="N730" s="8">
        <f>L730+J730+H730+F730+D730+N644+L644+J644+H644+F644+D644</f>
        <v>301488</v>
      </c>
      <c r="O730" s="8">
        <f>M730+K730+I730+G730+E730+O644+M644+K644+I644+G644+E644</f>
        <v>250256</v>
      </c>
      <c r="P730" s="8">
        <v>551744</v>
      </c>
    </row>
    <row r="731" spans="2:16" ht="15.75">
      <c r="B731" s="276" t="s">
        <v>42</v>
      </c>
      <c r="C731" s="276"/>
      <c r="D731" s="31">
        <f aca="true" t="shared" si="95" ref="D731:D749">O616+C703</f>
        <v>18442</v>
      </c>
      <c r="E731" s="31">
        <f aca="true" t="shared" si="96" ref="E731:E749">P616+D703</f>
        <v>17130</v>
      </c>
      <c r="F731" s="8">
        <f aca="true" t="shared" si="97" ref="F731:F749">D674+E703</f>
        <v>9876</v>
      </c>
      <c r="G731" s="8">
        <f aca="true" t="shared" si="98" ref="G731:G749">E674+F703</f>
        <v>8523</v>
      </c>
      <c r="H731" s="8">
        <f aca="true" t="shared" si="99" ref="H731:H749">F674+G703</f>
        <v>4632</v>
      </c>
      <c r="I731" s="8">
        <f aca="true" t="shared" si="100" ref="I731:I749">G674+H703</f>
        <v>3693</v>
      </c>
      <c r="J731" s="8">
        <f aca="true" t="shared" si="101" ref="J731:J749">H674+I703</f>
        <v>1521</v>
      </c>
      <c r="K731" s="8">
        <f aca="true" t="shared" si="102" ref="K731:K749">I674+J703</f>
        <v>1472</v>
      </c>
      <c r="L731" s="8">
        <f aca="true" t="shared" si="103" ref="L731:L749">J674+K703</f>
        <v>544</v>
      </c>
      <c r="M731" s="8">
        <f aca="true" t="shared" si="104" ref="M731:M749">K674+L703</f>
        <v>258</v>
      </c>
      <c r="N731" s="8">
        <f aca="true" t="shared" si="105" ref="N731:N750">L731+J731+H731+F731+D731+N645+L645+J645+H645+F645+D645</f>
        <v>149509</v>
      </c>
      <c r="O731" s="8">
        <f aca="true" t="shared" si="106" ref="O731:O750">M731+K731+I731+G731+E731+O645+M645+K645+I645+G645+E645</f>
        <v>126490</v>
      </c>
      <c r="P731" s="8">
        <v>275999</v>
      </c>
    </row>
    <row r="732" spans="2:16" ht="15.75">
      <c r="B732" s="276" t="s">
        <v>43</v>
      </c>
      <c r="C732" s="276"/>
      <c r="D732" s="31">
        <f t="shared" si="95"/>
        <v>15427</v>
      </c>
      <c r="E732" s="31">
        <f t="shared" si="96"/>
        <v>12454</v>
      </c>
      <c r="F732" s="8">
        <f t="shared" si="97"/>
        <v>7661</v>
      </c>
      <c r="G732" s="8">
        <f t="shared" si="98"/>
        <v>5963</v>
      </c>
      <c r="H732" s="8">
        <f t="shared" si="99"/>
        <v>3318</v>
      </c>
      <c r="I732" s="8">
        <f t="shared" si="100"/>
        <v>2224</v>
      </c>
      <c r="J732" s="8">
        <f t="shared" si="101"/>
        <v>1481</v>
      </c>
      <c r="K732" s="8">
        <f t="shared" si="102"/>
        <v>705</v>
      </c>
      <c r="L732" s="8">
        <f t="shared" si="103"/>
        <v>360</v>
      </c>
      <c r="M732" s="8">
        <f t="shared" si="104"/>
        <v>164</v>
      </c>
      <c r="N732" s="8">
        <f t="shared" si="105"/>
        <v>111107</v>
      </c>
      <c r="O732" s="8">
        <f t="shared" si="106"/>
        <v>94964</v>
      </c>
      <c r="P732" s="8">
        <v>206071</v>
      </c>
    </row>
    <row r="733" spans="2:16" ht="15.75">
      <c r="B733" s="276" t="s">
        <v>44</v>
      </c>
      <c r="C733" s="276"/>
      <c r="D733" s="31">
        <f t="shared" si="95"/>
        <v>19299</v>
      </c>
      <c r="E733" s="31">
        <f t="shared" si="96"/>
        <v>16269</v>
      </c>
      <c r="F733" s="8">
        <f t="shared" si="97"/>
        <v>7594</v>
      </c>
      <c r="G733" s="8">
        <f t="shared" si="98"/>
        <v>5453</v>
      </c>
      <c r="H733" s="8">
        <f t="shared" si="99"/>
        <v>4204</v>
      </c>
      <c r="I733" s="8">
        <f t="shared" si="100"/>
        <v>2446</v>
      </c>
      <c r="J733" s="8">
        <f t="shared" si="101"/>
        <v>2158</v>
      </c>
      <c r="K733" s="8">
        <f t="shared" si="102"/>
        <v>956</v>
      </c>
      <c r="L733" s="8">
        <f t="shared" si="103"/>
        <v>573</v>
      </c>
      <c r="M733" s="8">
        <f t="shared" si="104"/>
        <v>181</v>
      </c>
      <c r="N733" s="8">
        <f t="shared" si="105"/>
        <v>138710</v>
      </c>
      <c r="O733" s="8">
        <f t="shared" si="106"/>
        <v>120000</v>
      </c>
      <c r="P733" s="8">
        <v>258710</v>
      </c>
    </row>
    <row r="734" spans="2:16" ht="15.75">
      <c r="B734" s="278" t="s">
        <v>45</v>
      </c>
      <c r="C734" s="3" t="s">
        <v>46</v>
      </c>
      <c r="D734" s="31">
        <f t="shared" si="95"/>
        <v>14264</v>
      </c>
      <c r="E734" s="31">
        <f t="shared" si="96"/>
        <v>13133</v>
      </c>
      <c r="F734" s="8">
        <f t="shared" si="97"/>
        <v>6674</v>
      </c>
      <c r="G734" s="8">
        <f t="shared" si="98"/>
        <v>5762</v>
      </c>
      <c r="H734" s="8">
        <f t="shared" si="99"/>
        <v>2494</v>
      </c>
      <c r="I734" s="8">
        <f t="shared" si="100"/>
        <v>1618</v>
      </c>
      <c r="J734" s="8">
        <f t="shared" si="101"/>
        <v>1220</v>
      </c>
      <c r="K734" s="8">
        <f t="shared" si="102"/>
        <v>683</v>
      </c>
      <c r="L734" s="8">
        <f t="shared" si="103"/>
        <v>311</v>
      </c>
      <c r="M734" s="8">
        <f t="shared" si="104"/>
        <v>142</v>
      </c>
      <c r="N734" s="8">
        <f t="shared" si="105"/>
        <v>104074</v>
      </c>
      <c r="O734" s="8">
        <f t="shared" si="106"/>
        <v>94291</v>
      </c>
      <c r="P734" s="8">
        <v>198365</v>
      </c>
    </row>
    <row r="735" spans="2:16" ht="15.75">
      <c r="B735" s="278"/>
      <c r="C735" s="3" t="s">
        <v>47</v>
      </c>
      <c r="D735" s="31">
        <f t="shared" si="95"/>
        <v>25689</v>
      </c>
      <c r="E735" s="31">
        <f t="shared" si="96"/>
        <v>21394</v>
      </c>
      <c r="F735" s="8">
        <f t="shared" si="97"/>
        <v>8679</v>
      </c>
      <c r="G735" s="8">
        <f t="shared" si="98"/>
        <v>6794</v>
      </c>
      <c r="H735" s="8">
        <f t="shared" si="99"/>
        <v>4495</v>
      </c>
      <c r="I735" s="8">
        <f t="shared" si="100"/>
        <v>2760</v>
      </c>
      <c r="J735" s="8">
        <f t="shared" si="101"/>
        <v>2075</v>
      </c>
      <c r="K735" s="8">
        <f t="shared" si="102"/>
        <v>942</v>
      </c>
      <c r="L735" s="8">
        <f t="shared" si="103"/>
        <v>543</v>
      </c>
      <c r="M735" s="8">
        <f t="shared" si="104"/>
        <v>155</v>
      </c>
      <c r="N735" s="8">
        <f t="shared" si="105"/>
        <v>195697</v>
      </c>
      <c r="O735" s="8">
        <f t="shared" si="106"/>
        <v>171096</v>
      </c>
      <c r="P735" s="8">
        <v>366793</v>
      </c>
    </row>
    <row r="736" spans="2:16" ht="15.75">
      <c r="B736" s="278"/>
      <c r="C736" s="3" t="s">
        <v>48</v>
      </c>
      <c r="D736" s="31">
        <f t="shared" si="95"/>
        <v>13195</v>
      </c>
      <c r="E736" s="31">
        <f t="shared" si="96"/>
        <v>11765</v>
      </c>
      <c r="F736" s="8">
        <f t="shared" si="97"/>
        <v>6308</v>
      </c>
      <c r="G736" s="8">
        <f t="shared" si="98"/>
        <v>6129</v>
      </c>
      <c r="H736" s="8">
        <f t="shared" si="99"/>
        <v>3148</v>
      </c>
      <c r="I736" s="8">
        <f t="shared" si="100"/>
        <v>2347</v>
      </c>
      <c r="J736" s="8">
        <f t="shared" si="101"/>
        <v>1419</v>
      </c>
      <c r="K736" s="8">
        <f t="shared" si="102"/>
        <v>779</v>
      </c>
      <c r="L736" s="8">
        <f t="shared" si="103"/>
        <v>332</v>
      </c>
      <c r="M736" s="8">
        <f t="shared" si="104"/>
        <v>171</v>
      </c>
      <c r="N736" s="8">
        <f t="shared" si="105"/>
        <v>97165</v>
      </c>
      <c r="O736" s="8">
        <f t="shared" si="106"/>
        <v>85918</v>
      </c>
      <c r="P736" s="8">
        <v>183083</v>
      </c>
    </row>
    <row r="737" spans="2:16" ht="15.75">
      <c r="B737" s="278"/>
      <c r="C737" s="3" t="s">
        <v>49</v>
      </c>
      <c r="D737" s="31">
        <f t="shared" si="95"/>
        <v>8743</v>
      </c>
      <c r="E737" s="31">
        <f t="shared" si="96"/>
        <v>7564</v>
      </c>
      <c r="F737" s="8">
        <f t="shared" si="97"/>
        <v>4163</v>
      </c>
      <c r="G737" s="8">
        <f t="shared" si="98"/>
        <v>3502</v>
      </c>
      <c r="H737" s="8">
        <f t="shared" si="99"/>
        <v>1750</v>
      </c>
      <c r="I737" s="8">
        <f t="shared" si="100"/>
        <v>1202</v>
      </c>
      <c r="J737" s="8">
        <f t="shared" si="101"/>
        <v>731</v>
      </c>
      <c r="K737" s="8">
        <f t="shared" si="102"/>
        <v>415</v>
      </c>
      <c r="L737" s="8">
        <f t="shared" si="103"/>
        <v>182</v>
      </c>
      <c r="M737" s="8">
        <f t="shared" si="104"/>
        <v>107</v>
      </c>
      <c r="N737" s="8">
        <f t="shared" si="105"/>
        <v>62259</v>
      </c>
      <c r="O737" s="8">
        <f t="shared" si="106"/>
        <v>56381</v>
      </c>
      <c r="P737" s="8">
        <v>118640</v>
      </c>
    </row>
    <row r="738" spans="2:16" ht="15.75">
      <c r="B738" s="278"/>
      <c r="C738" s="3" t="s">
        <v>50</v>
      </c>
      <c r="D738" s="31">
        <f t="shared" si="95"/>
        <v>17668</v>
      </c>
      <c r="E738" s="31">
        <f t="shared" si="96"/>
        <v>15851</v>
      </c>
      <c r="F738" s="8">
        <f t="shared" si="97"/>
        <v>8109</v>
      </c>
      <c r="G738" s="8">
        <f t="shared" si="98"/>
        <v>7780</v>
      </c>
      <c r="H738" s="8">
        <f t="shared" si="99"/>
        <v>3526</v>
      </c>
      <c r="I738" s="8">
        <f t="shared" si="100"/>
        <v>2546</v>
      </c>
      <c r="J738" s="8">
        <f t="shared" si="101"/>
        <v>1633</v>
      </c>
      <c r="K738" s="8">
        <f t="shared" si="102"/>
        <v>961</v>
      </c>
      <c r="L738" s="8">
        <f t="shared" si="103"/>
        <v>425</v>
      </c>
      <c r="M738" s="8">
        <f t="shared" si="104"/>
        <v>174</v>
      </c>
      <c r="N738" s="8">
        <f t="shared" si="105"/>
        <v>124647</v>
      </c>
      <c r="O738" s="8">
        <f t="shared" si="106"/>
        <v>111115</v>
      </c>
      <c r="P738" s="8">
        <v>235762</v>
      </c>
    </row>
    <row r="739" spans="2:16" ht="15.75">
      <c r="B739" s="278"/>
      <c r="C739" s="3" t="s">
        <v>51</v>
      </c>
      <c r="D739" s="31">
        <f t="shared" si="95"/>
        <v>12685</v>
      </c>
      <c r="E739" s="31">
        <f t="shared" si="96"/>
        <v>10910</v>
      </c>
      <c r="F739" s="8">
        <f t="shared" si="97"/>
        <v>5744</v>
      </c>
      <c r="G739" s="8">
        <f t="shared" si="98"/>
        <v>5007</v>
      </c>
      <c r="H739" s="8">
        <f t="shared" si="99"/>
        <v>2505</v>
      </c>
      <c r="I739" s="8">
        <f t="shared" si="100"/>
        <v>1795</v>
      </c>
      <c r="J739" s="8">
        <f t="shared" si="101"/>
        <v>1190</v>
      </c>
      <c r="K739" s="8">
        <f t="shared" si="102"/>
        <v>518</v>
      </c>
      <c r="L739" s="8">
        <f t="shared" si="103"/>
        <v>412</v>
      </c>
      <c r="M739" s="8">
        <f t="shared" si="104"/>
        <v>163</v>
      </c>
      <c r="N739" s="8">
        <f t="shared" si="105"/>
        <v>91518</v>
      </c>
      <c r="O739" s="8">
        <f t="shared" si="106"/>
        <v>81846</v>
      </c>
      <c r="P739" s="8">
        <v>173364</v>
      </c>
    </row>
    <row r="740" spans="2:16" ht="15.75">
      <c r="B740" s="276" t="s">
        <v>52</v>
      </c>
      <c r="C740" s="276"/>
      <c r="D740" s="31">
        <f t="shared" si="95"/>
        <v>23956</v>
      </c>
      <c r="E740" s="31">
        <f t="shared" si="96"/>
        <v>20481</v>
      </c>
      <c r="F740" s="8">
        <f t="shared" si="97"/>
        <v>12099</v>
      </c>
      <c r="G740" s="8">
        <f t="shared" si="98"/>
        <v>10043</v>
      </c>
      <c r="H740" s="8">
        <f t="shared" si="99"/>
        <v>5989</v>
      </c>
      <c r="I740" s="8">
        <f t="shared" si="100"/>
        <v>4305</v>
      </c>
      <c r="J740" s="8">
        <f t="shared" si="101"/>
        <v>3206</v>
      </c>
      <c r="K740" s="8">
        <f t="shared" si="102"/>
        <v>1833</v>
      </c>
      <c r="L740" s="8">
        <f t="shared" si="103"/>
        <v>924</v>
      </c>
      <c r="M740" s="8">
        <f t="shared" si="104"/>
        <v>493</v>
      </c>
      <c r="N740" s="8">
        <f t="shared" si="105"/>
        <v>177627</v>
      </c>
      <c r="O740" s="8">
        <f t="shared" si="106"/>
        <v>151480</v>
      </c>
      <c r="P740" s="8">
        <v>329107</v>
      </c>
    </row>
    <row r="741" spans="2:16" ht="15.75">
      <c r="B741" s="276" t="s">
        <v>53</v>
      </c>
      <c r="C741" s="276"/>
      <c r="D741" s="31">
        <f t="shared" si="95"/>
        <v>26680</v>
      </c>
      <c r="E741" s="31">
        <f t="shared" si="96"/>
        <v>21850</v>
      </c>
      <c r="F741" s="8">
        <f t="shared" si="97"/>
        <v>14368</v>
      </c>
      <c r="G741" s="8">
        <f t="shared" si="98"/>
        <v>11097</v>
      </c>
      <c r="H741" s="8">
        <f t="shared" si="99"/>
        <v>7780</v>
      </c>
      <c r="I741" s="8">
        <f t="shared" si="100"/>
        <v>5113</v>
      </c>
      <c r="J741" s="8">
        <f t="shared" si="101"/>
        <v>4541</v>
      </c>
      <c r="K741" s="8">
        <f t="shared" si="102"/>
        <v>2411</v>
      </c>
      <c r="L741" s="8">
        <f t="shared" si="103"/>
        <v>1338</v>
      </c>
      <c r="M741" s="8">
        <f t="shared" si="104"/>
        <v>567</v>
      </c>
      <c r="N741" s="8">
        <f t="shared" si="105"/>
        <v>193090</v>
      </c>
      <c r="O741" s="8">
        <f t="shared" si="106"/>
        <v>161739</v>
      </c>
      <c r="P741" s="8">
        <v>354829</v>
      </c>
    </row>
    <row r="742" spans="2:16" ht="15.75">
      <c r="B742" s="276" t="s">
        <v>54</v>
      </c>
      <c r="C742" s="276"/>
      <c r="D742" s="31">
        <f t="shared" si="95"/>
        <v>15638</v>
      </c>
      <c r="E742" s="31">
        <f t="shared" si="96"/>
        <v>13173</v>
      </c>
      <c r="F742" s="8">
        <f t="shared" si="97"/>
        <v>8954</v>
      </c>
      <c r="G742" s="8">
        <f t="shared" si="98"/>
        <v>7507</v>
      </c>
      <c r="H742" s="8">
        <f t="shared" si="99"/>
        <v>5128</v>
      </c>
      <c r="I742" s="8">
        <f t="shared" si="100"/>
        <v>3642</v>
      </c>
      <c r="J742" s="8">
        <f t="shared" si="101"/>
        <v>2933</v>
      </c>
      <c r="K742" s="8">
        <f t="shared" si="102"/>
        <v>1684</v>
      </c>
      <c r="L742" s="8">
        <f t="shared" si="103"/>
        <v>988</v>
      </c>
      <c r="M742" s="8">
        <f t="shared" si="104"/>
        <v>438</v>
      </c>
      <c r="N742" s="8">
        <f t="shared" si="105"/>
        <v>115225</v>
      </c>
      <c r="O742" s="8">
        <f t="shared" si="106"/>
        <v>99307</v>
      </c>
      <c r="P742" s="8">
        <v>214532</v>
      </c>
    </row>
    <row r="743" spans="2:16" ht="15.75">
      <c r="B743" s="276" t="s">
        <v>55</v>
      </c>
      <c r="C743" s="276"/>
      <c r="D743" s="31">
        <f t="shared" si="95"/>
        <v>17582</v>
      </c>
      <c r="E743" s="31">
        <f t="shared" si="96"/>
        <v>15618</v>
      </c>
      <c r="F743" s="8">
        <f t="shared" si="97"/>
        <v>8489</v>
      </c>
      <c r="G743" s="8">
        <f t="shared" si="98"/>
        <v>7736</v>
      </c>
      <c r="H743" s="8">
        <f t="shared" si="99"/>
        <v>4555</v>
      </c>
      <c r="I743" s="8">
        <f t="shared" si="100"/>
        <v>3209</v>
      </c>
      <c r="J743" s="8">
        <f t="shared" si="101"/>
        <v>2318</v>
      </c>
      <c r="K743" s="8">
        <f t="shared" si="102"/>
        <v>1255</v>
      </c>
      <c r="L743" s="8">
        <f t="shared" si="103"/>
        <v>578</v>
      </c>
      <c r="M743" s="8">
        <f t="shared" si="104"/>
        <v>383</v>
      </c>
      <c r="N743" s="8">
        <f t="shared" si="105"/>
        <v>132984</v>
      </c>
      <c r="O743" s="8">
        <f t="shared" si="106"/>
        <v>115348</v>
      </c>
      <c r="P743" s="8">
        <v>248332</v>
      </c>
    </row>
    <row r="744" spans="2:16" ht="15.75">
      <c r="B744" s="276" t="s">
        <v>56</v>
      </c>
      <c r="C744" s="276"/>
      <c r="D744" s="31">
        <f t="shared" si="95"/>
        <v>16404</v>
      </c>
      <c r="E744" s="31">
        <f t="shared" si="96"/>
        <v>12552</v>
      </c>
      <c r="F744" s="8">
        <f t="shared" si="97"/>
        <v>7244</v>
      </c>
      <c r="G744" s="8">
        <f t="shared" si="98"/>
        <v>6206</v>
      </c>
      <c r="H744" s="8">
        <f t="shared" si="99"/>
        <v>3753</v>
      </c>
      <c r="I744" s="8">
        <f t="shared" si="100"/>
        <v>2655</v>
      </c>
      <c r="J744" s="8">
        <f t="shared" si="101"/>
        <v>1820</v>
      </c>
      <c r="K744" s="8">
        <f t="shared" si="102"/>
        <v>1089</v>
      </c>
      <c r="L744" s="8">
        <f t="shared" si="103"/>
        <v>517</v>
      </c>
      <c r="M744" s="8">
        <f t="shared" si="104"/>
        <v>263</v>
      </c>
      <c r="N744" s="8">
        <f t="shared" si="105"/>
        <v>120958</v>
      </c>
      <c r="O744" s="8">
        <f t="shared" si="106"/>
        <v>98789</v>
      </c>
      <c r="P744" s="8">
        <v>219747</v>
      </c>
    </row>
    <row r="745" spans="2:16" ht="15.75">
      <c r="B745" s="276" t="s">
        <v>57</v>
      </c>
      <c r="C745" s="276"/>
      <c r="D745" s="31">
        <f t="shared" si="95"/>
        <v>9537</v>
      </c>
      <c r="E745" s="31">
        <f t="shared" si="96"/>
        <v>7353</v>
      </c>
      <c r="F745" s="8">
        <f t="shared" si="97"/>
        <v>6186</v>
      </c>
      <c r="G745" s="8">
        <f t="shared" si="98"/>
        <v>4514</v>
      </c>
      <c r="H745" s="8">
        <f t="shared" si="99"/>
        <v>3680</v>
      </c>
      <c r="I745" s="8">
        <f t="shared" si="100"/>
        <v>2065</v>
      </c>
      <c r="J745" s="8">
        <f t="shared" si="101"/>
        <v>2180</v>
      </c>
      <c r="K745" s="8">
        <f t="shared" si="102"/>
        <v>877</v>
      </c>
      <c r="L745" s="8">
        <f t="shared" si="103"/>
        <v>570</v>
      </c>
      <c r="M745" s="8">
        <f t="shared" si="104"/>
        <v>192</v>
      </c>
      <c r="N745" s="8">
        <f t="shared" si="105"/>
        <v>74911</v>
      </c>
      <c r="O745" s="8">
        <f t="shared" si="106"/>
        <v>59503</v>
      </c>
      <c r="P745" s="8">
        <v>134414</v>
      </c>
    </row>
    <row r="746" spans="2:16" ht="15.75">
      <c r="B746" s="276" t="s">
        <v>58</v>
      </c>
      <c r="C746" s="276"/>
      <c r="D746" s="31">
        <f t="shared" si="95"/>
        <v>15971</v>
      </c>
      <c r="E746" s="31">
        <f t="shared" si="96"/>
        <v>11500</v>
      </c>
      <c r="F746" s="8">
        <f t="shared" si="97"/>
        <v>8998</v>
      </c>
      <c r="G746" s="8">
        <f t="shared" si="98"/>
        <v>6422</v>
      </c>
      <c r="H746" s="8">
        <f t="shared" si="99"/>
        <v>4746</v>
      </c>
      <c r="I746" s="8">
        <f t="shared" si="100"/>
        <v>2565</v>
      </c>
      <c r="J746" s="8">
        <f t="shared" si="101"/>
        <v>2602</v>
      </c>
      <c r="K746" s="8">
        <f t="shared" si="102"/>
        <v>1040</v>
      </c>
      <c r="L746" s="8">
        <f t="shared" si="103"/>
        <v>745</v>
      </c>
      <c r="M746" s="8">
        <f t="shared" si="104"/>
        <v>193</v>
      </c>
      <c r="N746" s="8">
        <f t="shared" si="105"/>
        <v>123110</v>
      </c>
      <c r="O746" s="8">
        <f t="shared" si="106"/>
        <v>96208</v>
      </c>
      <c r="P746" s="8">
        <v>219318</v>
      </c>
    </row>
    <row r="747" spans="2:16" ht="15.75">
      <c r="B747" s="276" t="s">
        <v>59</v>
      </c>
      <c r="C747" s="276"/>
      <c r="D747" s="31">
        <f t="shared" si="95"/>
        <v>25453</v>
      </c>
      <c r="E747" s="31">
        <f t="shared" si="96"/>
        <v>20451</v>
      </c>
      <c r="F747" s="8">
        <f t="shared" si="97"/>
        <v>15693</v>
      </c>
      <c r="G747" s="8">
        <f t="shared" si="98"/>
        <v>13199</v>
      </c>
      <c r="H747" s="8">
        <f t="shared" si="99"/>
        <v>8987</v>
      </c>
      <c r="I747" s="8">
        <f t="shared" si="100"/>
        <v>5742</v>
      </c>
      <c r="J747" s="8">
        <f t="shared" si="101"/>
        <v>4933</v>
      </c>
      <c r="K747" s="8">
        <f t="shared" si="102"/>
        <v>2319</v>
      </c>
      <c r="L747" s="8">
        <f t="shared" si="103"/>
        <v>1587</v>
      </c>
      <c r="M747" s="8">
        <f t="shared" si="104"/>
        <v>568</v>
      </c>
      <c r="N747" s="8">
        <f t="shared" si="105"/>
        <v>196474</v>
      </c>
      <c r="O747" s="8">
        <f t="shared" si="106"/>
        <v>159030</v>
      </c>
      <c r="P747" s="8">
        <v>355504</v>
      </c>
    </row>
    <row r="748" spans="2:16" ht="15.75">
      <c r="B748" s="276" t="s">
        <v>60</v>
      </c>
      <c r="C748" s="276"/>
      <c r="D748" s="31">
        <f t="shared" si="95"/>
        <v>14975</v>
      </c>
      <c r="E748" s="31">
        <f t="shared" si="96"/>
        <v>9957</v>
      </c>
      <c r="F748" s="8">
        <f t="shared" si="97"/>
        <v>9202</v>
      </c>
      <c r="G748" s="8">
        <f t="shared" si="98"/>
        <v>5674</v>
      </c>
      <c r="H748" s="8">
        <f t="shared" si="99"/>
        <v>3880</v>
      </c>
      <c r="I748" s="8">
        <f t="shared" si="100"/>
        <v>2943</v>
      </c>
      <c r="J748" s="8">
        <f t="shared" si="101"/>
        <v>2460</v>
      </c>
      <c r="K748" s="8">
        <f t="shared" si="102"/>
        <v>1210</v>
      </c>
      <c r="L748" s="8">
        <f t="shared" si="103"/>
        <v>987</v>
      </c>
      <c r="M748" s="8">
        <f t="shared" si="104"/>
        <v>450</v>
      </c>
      <c r="N748" s="8">
        <f t="shared" si="105"/>
        <v>108098</v>
      </c>
      <c r="O748" s="8">
        <f t="shared" si="106"/>
        <v>79531</v>
      </c>
      <c r="P748" s="8">
        <v>187629</v>
      </c>
    </row>
    <row r="749" spans="2:16" ht="15.75">
      <c r="B749" s="276" t="s">
        <v>61</v>
      </c>
      <c r="C749" s="276"/>
      <c r="D749" s="31">
        <f t="shared" si="95"/>
        <v>36039</v>
      </c>
      <c r="E749" s="31">
        <f t="shared" si="96"/>
        <v>30201</v>
      </c>
      <c r="F749" s="8">
        <f t="shared" si="97"/>
        <v>17864</v>
      </c>
      <c r="G749" s="8">
        <f t="shared" si="98"/>
        <v>15573</v>
      </c>
      <c r="H749" s="8">
        <f t="shared" si="99"/>
        <v>8421</v>
      </c>
      <c r="I749" s="8">
        <f t="shared" si="100"/>
        <v>5939</v>
      </c>
      <c r="J749" s="8">
        <f t="shared" si="101"/>
        <v>4413</v>
      </c>
      <c r="K749" s="8">
        <f t="shared" si="102"/>
        <v>2143</v>
      </c>
      <c r="L749" s="8">
        <f t="shared" si="103"/>
        <v>1074</v>
      </c>
      <c r="M749" s="8">
        <f t="shared" si="104"/>
        <v>495</v>
      </c>
      <c r="N749" s="8">
        <f t="shared" si="105"/>
        <v>269719</v>
      </c>
      <c r="O749" s="8">
        <f t="shared" si="106"/>
        <v>233304</v>
      </c>
      <c r="P749" s="8">
        <v>503023</v>
      </c>
    </row>
    <row r="750" spans="2:16" ht="15.75">
      <c r="B750" s="277" t="s">
        <v>25</v>
      </c>
      <c r="C750" s="277"/>
      <c r="D750" s="23">
        <f aca="true" t="shared" si="107" ref="D750:M750">SUM(D730:D749)</f>
        <v>386177</v>
      </c>
      <c r="E750" s="23">
        <f t="shared" si="107"/>
        <v>320538</v>
      </c>
      <c r="F750" s="23">
        <f t="shared" si="107"/>
        <v>195299</v>
      </c>
      <c r="G750" s="23">
        <f t="shared" si="107"/>
        <v>157550</v>
      </c>
      <c r="H750" s="23">
        <f t="shared" si="107"/>
        <v>99431</v>
      </c>
      <c r="I750" s="23">
        <f t="shared" si="107"/>
        <v>65301</v>
      </c>
      <c r="J750" s="23">
        <f t="shared" si="107"/>
        <v>50562</v>
      </c>
      <c r="K750" s="23">
        <f t="shared" si="107"/>
        <v>25571</v>
      </c>
      <c r="L750" s="23">
        <f t="shared" si="107"/>
        <v>14329</v>
      </c>
      <c r="M750" s="23">
        <f t="shared" si="107"/>
        <v>5936</v>
      </c>
      <c r="N750" s="8">
        <f t="shared" si="105"/>
        <v>2888370</v>
      </c>
      <c r="O750" s="8">
        <f t="shared" si="106"/>
        <v>2446596</v>
      </c>
      <c r="P750" s="23">
        <v>5334966</v>
      </c>
    </row>
    <row r="751" ht="14.25">
      <c r="N751" s="85"/>
    </row>
    <row r="752" spans="11:15" ht="14.25">
      <c r="K752" s="5"/>
      <c r="L752" s="5"/>
      <c r="M752" s="5"/>
      <c r="N752" s="86"/>
      <c r="O752" s="5"/>
    </row>
    <row r="753" spans="11:15" ht="14.25">
      <c r="K753" s="5"/>
      <c r="L753" s="5"/>
      <c r="M753" s="5"/>
      <c r="N753" s="86"/>
      <c r="O753" s="5"/>
    </row>
    <row r="754" spans="1:15" ht="14.25">
      <c r="A754" s="335" t="s">
        <v>165</v>
      </c>
      <c r="B754" s="336"/>
      <c r="C754" s="336"/>
      <c r="D754" s="336"/>
      <c r="E754" s="335" t="s">
        <v>166</v>
      </c>
      <c r="F754" s="336"/>
      <c r="G754" s="336"/>
      <c r="H754" s="336"/>
      <c r="I754" s="335" t="s">
        <v>167</v>
      </c>
      <c r="J754" s="336"/>
      <c r="K754" s="336"/>
      <c r="L754" s="336"/>
      <c r="M754" s="5"/>
      <c r="N754" s="86"/>
      <c r="O754" s="5"/>
    </row>
    <row r="755" spans="1:15" ht="14.25" customHeight="1">
      <c r="A755" s="337"/>
      <c r="B755" s="337"/>
      <c r="C755" s="337"/>
      <c r="D755" s="337"/>
      <c r="E755" s="337"/>
      <c r="F755" s="337"/>
      <c r="G755" s="337"/>
      <c r="H755" s="337"/>
      <c r="I755" s="337"/>
      <c r="J755" s="337"/>
      <c r="K755" s="337"/>
      <c r="L755" s="337"/>
      <c r="M755" s="5"/>
      <c r="N755" s="86"/>
      <c r="O755" s="5"/>
    </row>
    <row r="756" spans="1:15" ht="15.75">
      <c r="A756" s="280" t="s">
        <v>108</v>
      </c>
      <c r="B756" s="280"/>
      <c r="C756" s="280"/>
      <c r="D756" s="280"/>
      <c r="E756" s="280" t="s">
        <v>108</v>
      </c>
      <c r="F756" s="280"/>
      <c r="G756" s="280"/>
      <c r="H756" s="280"/>
      <c r="I756" s="280" t="s">
        <v>108</v>
      </c>
      <c r="J756" s="280"/>
      <c r="K756" s="280"/>
      <c r="L756" s="280"/>
      <c r="M756" s="5"/>
      <c r="N756" s="5"/>
      <c r="O756" s="5"/>
    </row>
    <row r="757" spans="1:12" ht="15.75">
      <c r="A757" s="19" t="s">
        <v>128</v>
      </c>
      <c r="B757" s="18" t="s">
        <v>27</v>
      </c>
      <c r="C757" s="18" t="s">
        <v>99</v>
      </c>
      <c r="D757" s="18" t="s">
        <v>25</v>
      </c>
      <c r="E757" s="19" t="s">
        <v>128</v>
      </c>
      <c r="F757" s="18" t="s">
        <v>27</v>
      </c>
      <c r="G757" s="18" t="s">
        <v>99</v>
      </c>
      <c r="H757" s="18" t="s">
        <v>25</v>
      </c>
      <c r="I757" s="19" t="s">
        <v>128</v>
      </c>
      <c r="J757" s="18" t="s">
        <v>27</v>
      </c>
      <c r="K757" s="18" t="s">
        <v>99</v>
      </c>
      <c r="L757" s="18" t="s">
        <v>25</v>
      </c>
    </row>
    <row r="758" spans="1:12" ht="15">
      <c r="A758" s="30">
        <v>21</v>
      </c>
      <c r="B758" s="30">
        <v>5</v>
      </c>
      <c r="C758" s="30">
        <v>265</v>
      </c>
      <c r="D758" s="30">
        <f aca="true" t="shared" si="108" ref="D758:D778">SUM(A758:C758)</f>
        <v>291</v>
      </c>
      <c r="E758" s="30">
        <v>5347</v>
      </c>
      <c r="F758" s="30">
        <v>4551</v>
      </c>
      <c r="G758" s="30">
        <v>5046</v>
      </c>
      <c r="H758" s="30">
        <v>14944</v>
      </c>
      <c r="I758" s="30">
        <f>E758+A758</f>
        <v>5368</v>
      </c>
      <c r="J758" s="30">
        <f>F758+B758</f>
        <v>4556</v>
      </c>
      <c r="K758" s="30">
        <f>G758+C758</f>
        <v>5311</v>
      </c>
      <c r="L758" s="30">
        <f>K758+J758+I758</f>
        <v>15235</v>
      </c>
    </row>
    <row r="759" spans="1:12" ht="15">
      <c r="A759" s="30">
        <v>1</v>
      </c>
      <c r="B759" s="30">
        <v>0</v>
      </c>
      <c r="C759" s="30">
        <v>27</v>
      </c>
      <c r="D759" s="30">
        <f t="shared" si="108"/>
        <v>28</v>
      </c>
      <c r="E759" s="30">
        <v>3413</v>
      </c>
      <c r="F759" s="30">
        <v>2963</v>
      </c>
      <c r="G759" s="30">
        <v>3160</v>
      </c>
      <c r="H759" s="30">
        <v>9536</v>
      </c>
      <c r="I759" s="30">
        <f aca="true" t="shared" si="109" ref="I759:I778">E759+A759</f>
        <v>3414</v>
      </c>
      <c r="J759" s="30">
        <f aca="true" t="shared" si="110" ref="J759:J778">F759+B759</f>
        <v>2963</v>
      </c>
      <c r="K759" s="30">
        <f aca="true" t="shared" si="111" ref="K759:K778">G759+C759</f>
        <v>3187</v>
      </c>
      <c r="L759" s="30">
        <f aca="true" t="shared" si="112" ref="L759:L778">K759+J759+I759</f>
        <v>9564</v>
      </c>
    </row>
    <row r="760" spans="1:12" ht="15">
      <c r="A760" s="30">
        <v>0</v>
      </c>
      <c r="B760" s="30">
        <v>0</v>
      </c>
      <c r="C760" s="30">
        <v>78</v>
      </c>
      <c r="D760" s="30">
        <f t="shared" si="108"/>
        <v>78</v>
      </c>
      <c r="E760" s="30">
        <v>1506</v>
      </c>
      <c r="F760" s="30">
        <v>1393</v>
      </c>
      <c r="G760" s="30">
        <v>5987</v>
      </c>
      <c r="H760" s="30">
        <v>8886</v>
      </c>
      <c r="I760" s="30">
        <f t="shared" si="109"/>
        <v>1506</v>
      </c>
      <c r="J760" s="30">
        <f t="shared" si="110"/>
        <v>1393</v>
      </c>
      <c r="K760" s="30">
        <f t="shared" si="111"/>
        <v>6065</v>
      </c>
      <c r="L760" s="30">
        <f t="shared" si="112"/>
        <v>8964</v>
      </c>
    </row>
    <row r="761" spans="1:12" ht="15">
      <c r="A761" s="30">
        <v>0</v>
      </c>
      <c r="B761" s="30">
        <v>0</v>
      </c>
      <c r="C761" s="30">
        <v>0</v>
      </c>
      <c r="D761" s="30">
        <f t="shared" si="108"/>
        <v>0</v>
      </c>
      <c r="E761" s="30">
        <v>2128</v>
      </c>
      <c r="F761" s="30">
        <v>1911</v>
      </c>
      <c r="G761" s="30">
        <v>4097</v>
      </c>
      <c r="H761" s="30">
        <v>8136</v>
      </c>
      <c r="I761" s="30">
        <f t="shared" si="109"/>
        <v>2128</v>
      </c>
      <c r="J761" s="30">
        <f t="shared" si="110"/>
        <v>1911</v>
      </c>
      <c r="K761" s="30">
        <f t="shared" si="111"/>
        <v>4097</v>
      </c>
      <c r="L761" s="30">
        <f t="shared" si="112"/>
        <v>8136</v>
      </c>
    </row>
    <row r="762" spans="1:12" ht="15">
      <c r="A762" s="30">
        <v>20</v>
      </c>
      <c r="B762" s="30">
        <v>4</v>
      </c>
      <c r="C762" s="30">
        <v>119</v>
      </c>
      <c r="D762" s="30">
        <f t="shared" si="108"/>
        <v>143</v>
      </c>
      <c r="E762" s="30">
        <v>1438</v>
      </c>
      <c r="F762" s="30">
        <v>1453</v>
      </c>
      <c r="G762" s="30">
        <v>1982</v>
      </c>
      <c r="H762" s="30">
        <v>4873</v>
      </c>
      <c r="I762" s="30">
        <f t="shared" si="109"/>
        <v>1458</v>
      </c>
      <c r="J762" s="30">
        <f t="shared" si="110"/>
        <v>1457</v>
      </c>
      <c r="K762" s="30">
        <f t="shared" si="111"/>
        <v>2101</v>
      </c>
      <c r="L762" s="30">
        <f t="shared" si="112"/>
        <v>5016</v>
      </c>
    </row>
    <row r="763" spans="1:12" ht="15">
      <c r="A763" s="30">
        <v>6</v>
      </c>
      <c r="B763" s="30">
        <v>6</v>
      </c>
      <c r="C763" s="30">
        <v>270</v>
      </c>
      <c r="D763" s="30">
        <f t="shared" si="108"/>
        <v>282</v>
      </c>
      <c r="E763" s="30">
        <v>2881</v>
      </c>
      <c r="F763" s="30">
        <v>2147</v>
      </c>
      <c r="G763" s="30">
        <v>2265</v>
      </c>
      <c r="H763" s="30">
        <v>7293</v>
      </c>
      <c r="I763" s="30">
        <f t="shared" si="109"/>
        <v>2887</v>
      </c>
      <c r="J763" s="30">
        <f t="shared" si="110"/>
        <v>2153</v>
      </c>
      <c r="K763" s="30">
        <f t="shared" si="111"/>
        <v>2535</v>
      </c>
      <c r="L763" s="30">
        <f t="shared" si="112"/>
        <v>7575</v>
      </c>
    </row>
    <row r="764" spans="1:12" ht="15">
      <c r="A764" s="30">
        <v>2</v>
      </c>
      <c r="B764" s="30">
        <v>2</v>
      </c>
      <c r="C764" s="30">
        <v>10</v>
      </c>
      <c r="D764" s="30">
        <f t="shared" si="108"/>
        <v>14</v>
      </c>
      <c r="E764" s="30">
        <v>2275</v>
      </c>
      <c r="F764" s="30">
        <v>2041</v>
      </c>
      <c r="G764" s="30">
        <v>525</v>
      </c>
      <c r="H764" s="30">
        <v>4841</v>
      </c>
      <c r="I764" s="30">
        <f t="shared" si="109"/>
        <v>2277</v>
      </c>
      <c r="J764" s="30">
        <f t="shared" si="110"/>
        <v>2043</v>
      </c>
      <c r="K764" s="30">
        <f t="shared" si="111"/>
        <v>535</v>
      </c>
      <c r="L764" s="30">
        <f t="shared" si="112"/>
        <v>4855</v>
      </c>
    </row>
    <row r="765" spans="1:12" ht="15">
      <c r="A765" s="30">
        <v>0</v>
      </c>
      <c r="B765" s="30">
        <v>0</v>
      </c>
      <c r="C765" s="30">
        <v>181</v>
      </c>
      <c r="D765" s="30">
        <f t="shared" si="108"/>
        <v>181</v>
      </c>
      <c r="E765" s="30">
        <v>632</v>
      </c>
      <c r="F765" s="30">
        <v>585</v>
      </c>
      <c r="G765" s="30">
        <v>2161</v>
      </c>
      <c r="H765" s="30">
        <v>3378</v>
      </c>
      <c r="I765" s="30">
        <f t="shared" si="109"/>
        <v>632</v>
      </c>
      <c r="J765" s="30">
        <f t="shared" si="110"/>
        <v>585</v>
      </c>
      <c r="K765" s="30">
        <f t="shared" si="111"/>
        <v>2342</v>
      </c>
      <c r="L765" s="30">
        <f t="shared" si="112"/>
        <v>3559</v>
      </c>
    </row>
    <row r="766" spans="1:12" ht="15">
      <c r="A766" s="30">
        <v>0</v>
      </c>
      <c r="B766" s="30">
        <v>0</v>
      </c>
      <c r="C766" s="30">
        <v>91</v>
      </c>
      <c r="D766" s="30">
        <f t="shared" si="108"/>
        <v>91</v>
      </c>
      <c r="E766" s="30">
        <v>1789</v>
      </c>
      <c r="F766" s="30">
        <v>1473</v>
      </c>
      <c r="G766" s="30">
        <v>3200</v>
      </c>
      <c r="H766" s="30">
        <v>6462</v>
      </c>
      <c r="I766" s="30">
        <f t="shared" si="109"/>
        <v>1789</v>
      </c>
      <c r="J766" s="30">
        <f t="shared" si="110"/>
        <v>1473</v>
      </c>
      <c r="K766" s="30">
        <f t="shared" si="111"/>
        <v>3291</v>
      </c>
      <c r="L766" s="30">
        <f t="shared" si="112"/>
        <v>6553</v>
      </c>
    </row>
    <row r="767" spans="1:12" ht="15">
      <c r="A767" s="30">
        <v>16</v>
      </c>
      <c r="B767" s="30">
        <v>16</v>
      </c>
      <c r="C767" s="30">
        <v>94</v>
      </c>
      <c r="D767" s="30">
        <f t="shared" si="108"/>
        <v>126</v>
      </c>
      <c r="E767" s="30">
        <v>1677</v>
      </c>
      <c r="F767" s="30">
        <v>1598</v>
      </c>
      <c r="G767" s="30">
        <v>1122</v>
      </c>
      <c r="H767" s="30">
        <v>4397</v>
      </c>
      <c r="I767" s="30">
        <f t="shared" si="109"/>
        <v>1693</v>
      </c>
      <c r="J767" s="30">
        <f t="shared" si="110"/>
        <v>1614</v>
      </c>
      <c r="K767" s="30">
        <f t="shared" si="111"/>
        <v>1216</v>
      </c>
      <c r="L767" s="30">
        <f t="shared" si="112"/>
        <v>4523</v>
      </c>
    </row>
    <row r="768" spans="1:12" ht="15">
      <c r="A768" s="30">
        <v>0</v>
      </c>
      <c r="B768" s="30">
        <v>0</v>
      </c>
      <c r="C768" s="30">
        <v>26</v>
      </c>
      <c r="D768" s="30">
        <f t="shared" si="108"/>
        <v>26</v>
      </c>
      <c r="E768" s="30">
        <v>4420</v>
      </c>
      <c r="F768" s="30">
        <v>4517</v>
      </c>
      <c r="G768" s="30">
        <v>2347</v>
      </c>
      <c r="H768" s="30">
        <v>11284</v>
      </c>
      <c r="I768" s="30">
        <f t="shared" si="109"/>
        <v>4420</v>
      </c>
      <c r="J768" s="30">
        <f t="shared" si="110"/>
        <v>4517</v>
      </c>
      <c r="K768" s="30">
        <f t="shared" si="111"/>
        <v>2373</v>
      </c>
      <c r="L768" s="30">
        <f t="shared" si="112"/>
        <v>11310</v>
      </c>
    </row>
    <row r="769" spans="1:12" ht="15">
      <c r="A769" s="30">
        <v>10</v>
      </c>
      <c r="B769" s="30">
        <v>6</v>
      </c>
      <c r="C769" s="30">
        <v>41</v>
      </c>
      <c r="D769" s="30">
        <f t="shared" si="108"/>
        <v>57</v>
      </c>
      <c r="E769" s="30">
        <v>3605</v>
      </c>
      <c r="F769" s="30">
        <v>3168</v>
      </c>
      <c r="G769" s="30">
        <v>2624</v>
      </c>
      <c r="H769" s="30">
        <v>9397</v>
      </c>
      <c r="I769" s="30">
        <f t="shared" si="109"/>
        <v>3615</v>
      </c>
      <c r="J769" s="30">
        <f t="shared" si="110"/>
        <v>3174</v>
      </c>
      <c r="K769" s="30">
        <f t="shared" si="111"/>
        <v>2665</v>
      </c>
      <c r="L769" s="30">
        <f t="shared" si="112"/>
        <v>9454</v>
      </c>
    </row>
    <row r="770" spans="1:12" ht="15">
      <c r="A770" s="30">
        <v>60</v>
      </c>
      <c r="B770" s="30">
        <v>36</v>
      </c>
      <c r="C770" s="30">
        <v>38</v>
      </c>
      <c r="D770" s="30">
        <f t="shared" si="108"/>
        <v>134</v>
      </c>
      <c r="E770" s="30">
        <v>2807</v>
      </c>
      <c r="F770" s="30">
        <v>2507</v>
      </c>
      <c r="G770" s="30">
        <v>408</v>
      </c>
      <c r="H770" s="30">
        <v>5722</v>
      </c>
      <c r="I770" s="30">
        <f t="shared" si="109"/>
        <v>2867</v>
      </c>
      <c r="J770" s="30">
        <f t="shared" si="110"/>
        <v>2543</v>
      </c>
      <c r="K770" s="30">
        <f t="shared" si="111"/>
        <v>446</v>
      </c>
      <c r="L770" s="30">
        <f t="shared" si="112"/>
        <v>5856</v>
      </c>
    </row>
    <row r="771" spans="1:12" ht="15">
      <c r="A771" s="30">
        <v>95</v>
      </c>
      <c r="B771" s="30">
        <v>50</v>
      </c>
      <c r="C771" s="30">
        <v>0</v>
      </c>
      <c r="D771" s="30">
        <f t="shared" si="108"/>
        <v>145</v>
      </c>
      <c r="E771" s="30">
        <v>3062</v>
      </c>
      <c r="F771" s="30">
        <v>2852</v>
      </c>
      <c r="G771" s="30">
        <v>890</v>
      </c>
      <c r="H771" s="30">
        <v>6804</v>
      </c>
      <c r="I771" s="30">
        <f t="shared" si="109"/>
        <v>3157</v>
      </c>
      <c r="J771" s="30">
        <f t="shared" si="110"/>
        <v>2902</v>
      </c>
      <c r="K771" s="30">
        <f t="shared" si="111"/>
        <v>890</v>
      </c>
      <c r="L771" s="30">
        <f t="shared" si="112"/>
        <v>6949</v>
      </c>
    </row>
    <row r="772" spans="1:12" ht="15">
      <c r="A772" s="30">
        <v>21</v>
      </c>
      <c r="B772" s="30">
        <v>24</v>
      </c>
      <c r="C772" s="30">
        <v>64</v>
      </c>
      <c r="D772" s="30">
        <f t="shared" si="108"/>
        <v>109</v>
      </c>
      <c r="E772" s="30">
        <v>2356</v>
      </c>
      <c r="F772" s="30">
        <v>1904</v>
      </c>
      <c r="G772" s="30">
        <v>2252</v>
      </c>
      <c r="H772" s="30">
        <v>6512</v>
      </c>
      <c r="I772" s="30">
        <f t="shared" si="109"/>
        <v>2377</v>
      </c>
      <c r="J772" s="30">
        <f t="shared" si="110"/>
        <v>1928</v>
      </c>
      <c r="K772" s="30">
        <f t="shared" si="111"/>
        <v>2316</v>
      </c>
      <c r="L772" s="30">
        <f t="shared" si="112"/>
        <v>6621</v>
      </c>
    </row>
    <row r="773" spans="1:12" ht="15">
      <c r="A773" s="30">
        <v>2</v>
      </c>
      <c r="B773" s="30">
        <v>0</v>
      </c>
      <c r="C773" s="30">
        <v>29</v>
      </c>
      <c r="D773" s="30">
        <f t="shared" si="108"/>
        <v>31</v>
      </c>
      <c r="E773" s="30">
        <v>1224</v>
      </c>
      <c r="F773" s="30">
        <v>1052</v>
      </c>
      <c r="G773" s="30">
        <v>2096</v>
      </c>
      <c r="H773" s="30">
        <v>4372</v>
      </c>
      <c r="I773" s="30">
        <f t="shared" si="109"/>
        <v>1226</v>
      </c>
      <c r="J773" s="30">
        <f t="shared" si="110"/>
        <v>1052</v>
      </c>
      <c r="K773" s="30">
        <f t="shared" si="111"/>
        <v>2125</v>
      </c>
      <c r="L773" s="30">
        <f t="shared" si="112"/>
        <v>4403</v>
      </c>
    </row>
    <row r="774" spans="1:12" ht="15">
      <c r="A774" s="30">
        <v>19</v>
      </c>
      <c r="B774" s="30">
        <v>10</v>
      </c>
      <c r="C774" s="30">
        <v>22</v>
      </c>
      <c r="D774" s="30">
        <f t="shared" si="108"/>
        <v>51</v>
      </c>
      <c r="E774" s="30">
        <v>2353</v>
      </c>
      <c r="F774" s="30">
        <v>1976</v>
      </c>
      <c r="G774" s="30">
        <v>2857</v>
      </c>
      <c r="H774" s="30">
        <v>7186</v>
      </c>
      <c r="I774" s="30">
        <f t="shared" si="109"/>
        <v>2372</v>
      </c>
      <c r="J774" s="30">
        <f t="shared" si="110"/>
        <v>1986</v>
      </c>
      <c r="K774" s="30">
        <f t="shared" si="111"/>
        <v>2879</v>
      </c>
      <c r="L774" s="30">
        <f t="shared" si="112"/>
        <v>7237</v>
      </c>
    </row>
    <row r="775" spans="1:12" ht="15">
      <c r="A775" s="30">
        <v>47</v>
      </c>
      <c r="B775" s="30">
        <v>22</v>
      </c>
      <c r="C775" s="30">
        <v>130</v>
      </c>
      <c r="D775" s="30">
        <f t="shared" si="108"/>
        <v>199</v>
      </c>
      <c r="E775" s="30">
        <v>3537</v>
      </c>
      <c r="F775" s="30">
        <v>3088</v>
      </c>
      <c r="G775" s="30">
        <v>3853</v>
      </c>
      <c r="H775" s="30">
        <v>10478</v>
      </c>
      <c r="I775" s="30">
        <f t="shared" si="109"/>
        <v>3584</v>
      </c>
      <c r="J775" s="30">
        <f t="shared" si="110"/>
        <v>3110</v>
      </c>
      <c r="K775" s="30">
        <f t="shared" si="111"/>
        <v>3983</v>
      </c>
      <c r="L775" s="30">
        <f t="shared" si="112"/>
        <v>10677</v>
      </c>
    </row>
    <row r="776" spans="1:12" ht="15">
      <c r="A776" s="30">
        <v>31</v>
      </c>
      <c r="B776" s="30">
        <v>13</v>
      </c>
      <c r="C776" s="30">
        <v>7</v>
      </c>
      <c r="D776" s="30">
        <f t="shared" si="108"/>
        <v>51</v>
      </c>
      <c r="E776" s="30">
        <v>2414</v>
      </c>
      <c r="F776" s="30">
        <v>2010</v>
      </c>
      <c r="G776" s="30">
        <v>1848</v>
      </c>
      <c r="H776" s="30">
        <v>6272</v>
      </c>
      <c r="I776" s="30">
        <f t="shared" si="109"/>
        <v>2445</v>
      </c>
      <c r="J776" s="30">
        <f t="shared" si="110"/>
        <v>2023</v>
      </c>
      <c r="K776" s="30">
        <f t="shared" si="111"/>
        <v>1855</v>
      </c>
      <c r="L776" s="30">
        <f t="shared" si="112"/>
        <v>6323</v>
      </c>
    </row>
    <row r="777" spans="1:12" ht="15">
      <c r="A777" s="30">
        <v>136</v>
      </c>
      <c r="B777" s="30">
        <v>62</v>
      </c>
      <c r="C777" s="30">
        <v>701</v>
      </c>
      <c r="D777" s="30">
        <f t="shared" si="108"/>
        <v>899</v>
      </c>
      <c r="E777" s="30">
        <v>5335</v>
      </c>
      <c r="F777" s="30">
        <v>4247</v>
      </c>
      <c r="G777" s="30">
        <v>1944</v>
      </c>
      <c r="H777" s="30">
        <v>11526</v>
      </c>
      <c r="I777" s="30">
        <f t="shared" si="109"/>
        <v>5471</v>
      </c>
      <c r="J777" s="30">
        <f t="shared" si="110"/>
        <v>4309</v>
      </c>
      <c r="K777" s="30">
        <f t="shared" si="111"/>
        <v>2645</v>
      </c>
      <c r="L777" s="30">
        <f t="shared" si="112"/>
        <v>12425</v>
      </c>
    </row>
    <row r="778" spans="1:12" ht="15">
      <c r="A778" s="24">
        <f>SUM(A758:A777)</f>
        <v>487</v>
      </c>
      <c r="B778" s="24">
        <f>SUM(B758:B777)</f>
        <v>256</v>
      </c>
      <c r="C778" s="24">
        <f>SUM(C758:C777)</f>
        <v>2193</v>
      </c>
      <c r="D778" s="30">
        <f t="shared" si="108"/>
        <v>2936</v>
      </c>
      <c r="E778" s="30">
        <v>54199</v>
      </c>
      <c r="F778" s="30">
        <v>47436</v>
      </c>
      <c r="G778" s="30">
        <v>50664</v>
      </c>
      <c r="H778" s="30">
        <v>152299</v>
      </c>
      <c r="I778" s="30">
        <f t="shared" si="109"/>
        <v>54686</v>
      </c>
      <c r="J778" s="30">
        <f t="shared" si="110"/>
        <v>47692</v>
      </c>
      <c r="K778" s="30">
        <f t="shared" si="111"/>
        <v>52857</v>
      </c>
      <c r="L778" s="30">
        <f t="shared" si="112"/>
        <v>155235</v>
      </c>
    </row>
  </sheetData>
  <sheetProtection/>
  <mergeCells count="657">
    <mergeCell ref="A32:B32"/>
    <mergeCell ref="M4:O4"/>
    <mergeCell ref="A8:B8"/>
    <mergeCell ref="I756:L756"/>
    <mergeCell ref="I754:L755"/>
    <mergeCell ref="A756:D756"/>
    <mergeCell ref="A754:D755"/>
    <mergeCell ref="E756:H756"/>
    <mergeCell ref="E754:H755"/>
    <mergeCell ref="A9:B9"/>
    <mergeCell ref="A10:A15"/>
    <mergeCell ref="A16:B16"/>
    <mergeCell ref="A17:B17"/>
    <mergeCell ref="A18:B18"/>
    <mergeCell ref="A2:O2"/>
    <mergeCell ref="A3:O3"/>
    <mergeCell ref="A4:B5"/>
    <mergeCell ref="C4:F4"/>
    <mergeCell ref="G4:I4"/>
    <mergeCell ref="J4:L4"/>
    <mergeCell ref="A23:B23"/>
    <mergeCell ref="A24:B24"/>
    <mergeCell ref="A25:B25"/>
    <mergeCell ref="A26:B26"/>
    <mergeCell ref="A6:B6"/>
    <mergeCell ref="A7:B7"/>
    <mergeCell ref="A19:B19"/>
    <mergeCell ref="A20:B20"/>
    <mergeCell ref="A21:B21"/>
    <mergeCell ref="A22:B22"/>
    <mergeCell ref="A33:B33"/>
    <mergeCell ref="A34:B34"/>
    <mergeCell ref="A27:S27"/>
    <mergeCell ref="A28:S28"/>
    <mergeCell ref="A29:B30"/>
    <mergeCell ref="C29:F29"/>
    <mergeCell ref="G29:I29"/>
    <mergeCell ref="J29:L29"/>
    <mergeCell ref="M29:O29"/>
    <mergeCell ref="P29:S29"/>
    <mergeCell ref="A44:B44"/>
    <mergeCell ref="A45:B45"/>
    <mergeCell ref="A46:B46"/>
    <mergeCell ref="A47:B47"/>
    <mergeCell ref="A35:A40"/>
    <mergeCell ref="A41:B41"/>
    <mergeCell ref="A42:B42"/>
    <mergeCell ref="A43:B43"/>
    <mergeCell ref="A31:B31"/>
    <mergeCell ref="G67:H68"/>
    <mergeCell ref="I67:J68"/>
    <mergeCell ref="K67:L68"/>
    <mergeCell ref="M67:N68"/>
    <mergeCell ref="O67:Q68"/>
    <mergeCell ref="A48:B48"/>
    <mergeCell ref="A49:B49"/>
    <mergeCell ref="A50:B50"/>
    <mergeCell ref="A51:B51"/>
    <mergeCell ref="A87:B87"/>
    <mergeCell ref="A70:B70"/>
    <mergeCell ref="A71:B71"/>
    <mergeCell ref="A72:B72"/>
    <mergeCell ref="A73:B73"/>
    <mergeCell ref="A64:Q64"/>
    <mergeCell ref="A65:Q66"/>
    <mergeCell ref="A67:B69"/>
    <mergeCell ref="C67:D68"/>
    <mergeCell ref="E67:F68"/>
    <mergeCell ref="A83:B83"/>
    <mergeCell ref="A84:B84"/>
    <mergeCell ref="A85:B85"/>
    <mergeCell ref="A86:B86"/>
    <mergeCell ref="A74:A79"/>
    <mergeCell ref="A80:B80"/>
    <mergeCell ref="A81:B81"/>
    <mergeCell ref="A82:B82"/>
    <mergeCell ref="A88:B88"/>
    <mergeCell ref="A89:B89"/>
    <mergeCell ref="A90:B90"/>
    <mergeCell ref="A92:Q92"/>
    <mergeCell ref="A93:Q93"/>
    <mergeCell ref="O94:Q94"/>
    <mergeCell ref="M94:N94"/>
    <mergeCell ref="E94:F94"/>
    <mergeCell ref="A96:B96"/>
    <mergeCell ref="A97:B97"/>
    <mergeCell ref="A98:B98"/>
    <mergeCell ref="G94:H94"/>
    <mergeCell ref="I94:J94"/>
    <mergeCell ref="K94:L94"/>
    <mergeCell ref="A94:B95"/>
    <mergeCell ref="C94:D94"/>
    <mergeCell ref="A108:B108"/>
    <mergeCell ref="A109:B109"/>
    <mergeCell ref="A110:B110"/>
    <mergeCell ref="A111:B111"/>
    <mergeCell ref="A99:B99"/>
    <mergeCell ref="A100:A105"/>
    <mergeCell ref="A106:B106"/>
    <mergeCell ref="A107:B107"/>
    <mergeCell ref="I122:J123"/>
    <mergeCell ref="K122:L123"/>
    <mergeCell ref="M122:N123"/>
    <mergeCell ref="O122:Q123"/>
    <mergeCell ref="A112:B112"/>
    <mergeCell ref="A113:B113"/>
    <mergeCell ref="A114:B114"/>
    <mergeCell ref="A115:B115"/>
    <mergeCell ref="A119:Q119"/>
    <mergeCell ref="A125:B125"/>
    <mergeCell ref="A126:B126"/>
    <mergeCell ref="A127:B127"/>
    <mergeCell ref="A128:B128"/>
    <mergeCell ref="A116:B116"/>
    <mergeCell ref="A120:Q121"/>
    <mergeCell ref="A122:B124"/>
    <mergeCell ref="C122:D123"/>
    <mergeCell ref="E122:F123"/>
    <mergeCell ref="G122:H123"/>
    <mergeCell ref="A138:B138"/>
    <mergeCell ref="A139:B139"/>
    <mergeCell ref="A140:B140"/>
    <mergeCell ref="A141:B141"/>
    <mergeCell ref="A129:A134"/>
    <mergeCell ref="A135:B135"/>
    <mergeCell ref="A136:B136"/>
    <mergeCell ref="A137:B137"/>
    <mergeCell ref="I151:J151"/>
    <mergeCell ref="K151:L151"/>
    <mergeCell ref="M151:O151"/>
    <mergeCell ref="A142:B142"/>
    <mergeCell ref="A143:B143"/>
    <mergeCell ref="A144:B144"/>
    <mergeCell ref="A145:B145"/>
    <mergeCell ref="A153:B153"/>
    <mergeCell ref="A154:B154"/>
    <mergeCell ref="A155:B155"/>
    <mergeCell ref="A156:B156"/>
    <mergeCell ref="A148:O148"/>
    <mergeCell ref="A149:O150"/>
    <mergeCell ref="A151:B152"/>
    <mergeCell ref="C151:D151"/>
    <mergeCell ref="E151:F151"/>
    <mergeCell ref="G151:H151"/>
    <mergeCell ref="A166:B166"/>
    <mergeCell ref="A167:B167"/>
    <mergeCell ref="A168:B168"/>
    <mergeCell ref="A169:B169"/>
    <mergeCell ref="A157:A162"/>
    <mergeCell ref="A163:B163"/>
    <mergeCell ref="A164:B164"/>
    <mergeCell ref="A165:B165"/>
    <mergeCell ref="L178:M178"/>
    <mergeCell ref="N178:P178"/>
    <mergeCell ref="A170:B170"/>
    <mergeCell ref="A171:B171"/>
    <mergeCell ref="A172:B172"/>
    <mergeCell ref="A173:B173"/>
    <mergeCell ref="B180:C180"/>
    <mergeCell ref="B181:C181"/>
    <mergeCell ref="B182:C182"/>
    <mergeCell ref="B183:C183"/>
    <mergeCell ref="A177:Q177"/>
    <mergeCell ref="B178:C179"/>
    <mergeCell ref="D178:E178"/>
    <mergeCell ref="F178:G178"/>
    <mergeCell ref="H178:I178"/>
    <mergeCell ref="J178:K178"/>
    <mergeCell ref="B193:C193"/>
    <mergeCell ref="B194:C194"/>
    <mergeCell ref="B195:C195"/>
    <mergeCell ref="B196:C196"/>
    <mergeCell ref="B184:B189"/>
    <mergeCell ref="B190:C190"/>
    <mergeCell ref="B191:C191"/>
    <mergeCell ref="B192:C192"/>
    <mergeCell ref="J208:K208"/>
    <mergeCell ref="L208:M208"/>
    <mergeCell ref="N208:P208"/>
    <mergeCell ref="B197:C197"/>
    <mergeCell ref="B198:C198"/>
    <mergeCell ref="B199:C199"/>
    <mergeCell ref="B200:C200"/>
    <mergeCell ref="B210:C210"/>
    <mergeCell ref="B211:C211"/>
    <mergeCell ref="B212:C212"/>
    <mergeCell ref="B213:C213"/>
    <mergeCell ref="B205:P205"/>
    <mergeCell ref="B206:P207"/>
    <mergeCell ref="B208:C209"/>
    <mergeCell ref="D208:E208"/>
    <mergeCell ref="F208:G208"/>
    <mergeCell ref="H208:I208"/>
    <mergeCell ref="B223:C223"/>
    <mergeCell ref="B224:C224"/>
    <mergeCell ref="B225:C225"/>
    <mergeCell ref="B226:C226"/>
    <mergeCell ref="B214:B219"/>
    <mergeCell ref="B220:C220"/>
    <mergeCell ref="B221:C221"/>
    <mergeCell ref="B222:C222"/>
    <mergeCell ref="A399:B399"/>
    <mergeCell ref="A400:B400"/>
    <mergeCell ref="A401:B401"/>
    <mergeCell ref="A402:B402"/>
    <mergeCell ref="B227:C227"/>
    <mergeCell ref="B228:C228"/>
    <mergeCell ref="B229:C229"/>
    <mergeCell ref="B230:C230"/>
    <mergeCell ref="A393:B393"/>
    <mergeCell ref="A394:B394"/>
    <mergeCell ref="A395:B395"/>
    <mergeCell ref="A396:B396"/>
    <mergeCell ref="A397:B397"/>
    <mergeCell ref="A398:B398"/>
    <mergeCell ref="A382:B382"/>
    <mergeCell ref="A383:B383"/>
    <mergeCell ref="A384:B384"/>
    <mergeCell ref="A385:B385"/>
    <mergeCell ref="A386:A391"/>
    <mergeCell ref="A392:B392"/>
    <mergeCell ref="A377:O377"/>
    <mergeCell ref="A378:O379"/>
    <mergeCell ref="A380:B381"/>
    <mergeCell ref="C380:D380"/>
    <mergeCell ref="E380:F380"/>
    <mergeCell ref="G380:H380"/>
    <mergeCell ref="I380:J380"/>
    <mergeCell ref="K380:L380"/>
    <mergeCell ref="M380:O380"/>
    <mergeCell ref="B368:C368"/>
    <mergeCell ref="B369:C369"/>
    <mergeCell ref="B370:C370"/>
    <mergeCell ref="B371:C371"/>
    <mergeCell ref="B372:C372"/>
    <mergeCell ref="B373:C373"/>
    <mergeCell ref="B357:B362"/>
    <mergeCell ref="B363:C363"/>
    <mergeCell ref="B364:C364"/>
    <mergeCell ref="B365:C365"/>
    <mergeCell ref="B366:C366"/>
    <mergeCell ref="B367:C367"/>
    <mergeCell ref="L351:M351"/>
    <mergeCell ref="N351:P351"/>
    <mergeCell ref="B353:C353"/>
    <mergeCell ref="B354:C354"/>
    <mergeCell ref="B355:C355"/>
    <mergeCell ref="B356:C356"/>
    <mergeCell ref="A344:B344"/>
    <mergeCell ref="A345:B345"/>
    <mergeCell ref="A346:B346"/>
    <mergeCell ref="A349:Q349"/>
    <mergeCell ref="A350:Q350"/>
    <mergeCell ref="B351:C352"/>
    <mergeCell ref="D351:E351"/>
    <mergeCell ref="F351:G351"/>
    <mergeCell ref="H351:I351"/>
    <mergeCell ref="J351:K351"/>
    <mergeCell ref="A338:B338"/>
    <mergeCell ref="A339:B339"/>
    <mergeCell ref="A340:B340"/>
    <mergeCell ref="A341:B341"/>
    <mergeCell ref="A342:B342"/>
    <mergeCell ref="A343:B343"/>
    <mergeCell ref="A327:B327"/>
    <mergeCell ref="A328:B328"/>
    <mergeCell ref="A329:B329"/>
    <mergeCell ref="A330:A335"/>
    <mergeCell ref="A336:B336"/>
    <mergeCell ref="A337:B337"/>
    <mergeCell ref="I237:J237"/>
    <mergeCell ref="K237:L237"/>
    <mergeCell ref="M237:O237"/>
    <mergeCell ref="A321:O321"/>
    <mergeCell ref="A322:O323"/>
    <mergeCell ref="A324:B325"/>
    <mergeCell ref="C324:D324"/>
    <mergeCell ref="E324:F324"/>
    <mergeCell ref="G324:H324"/>
    <mergeCell ref="I324:J324"/>
    <mergeCell ref="A239:B239"/>
    <mergeCell ref="A240:B240"/>
    <mergeCell ref="A241:B241"/>
    <mergeCell ref="A242:B242"/>
    <mergeCell ref="A234:O234"/>
    <mergeCell ref="A235:O236"/>
    <mergeCell ref="A237:B238"/>
    <mergeCell ref="C237:D237"/>
    <mergeCell ref="E237:F237"/>
    <mergeCell ref="G237:H237"/>
    <mergeCell ref="A252:B252"/>
    <mergeCell ref="A253:B253"/>
    <mergeCell ref="A254:B254"/>
    <mergeCell ref="A255:B255"/>
    <mergeCell ref="A243:A248"/>
    <mergeCell ref="A249:B249"/>
    <mergeCell ref="A250:B250"/>
    <mergeCell ref="A251:B251"/>
    <mergeCell ref="J264:K264"/>
    <mergeCell ref="L264:M264"/>
    <mergeCell ref="N264:P264"/>
    <mergeCell ref="A256:B256"/>
    <mergeCell ref="A257:B257"/>
    <mergeCell ref="A258:B258"/>
    <mergeCell ref="A259:B259"/>
    <mergeCell ref="B266:C266"/>
    <mergeCell ref="B267:C267"/>
    <mergeCell ref="B268:C268"/>
    <mergeCell ref="B269:C269"/>
    <mergeCell ref="A262:Q262"/>
    <mergeCell ref="A263:Q263"/>
    <mergeCell ref="B264:C265"/>
    <mergeCell ref="D264:E264"/>
    <mergeCell ref="F264:G264"/>
    <mergeCell ref="H264:I264"/>
    <mergeCell ref="B279:C279"/>
    <mergeCell ref="B280:C280"/>
    <mergeCell ref="B281:C281"/>
    <mergeCell ref="B282:C282"/>
    <mergeCell ref="B270:B275"/>
    <mergeCell ref="B276:C276"/>
    <mergeCell ref="B277:C277"/>
    <mergeCell ref="B278:C278"/>
    <mergeCell ref="I294:J294"/>
    <mergeCell ref="K294:L294"/>
    <mergeCell ref="M294:O294"/>
    <mergeCell ref="B283:C283"/>
    <mergeCell ref="B284:C284"/>
    <mergeCell ref="B285:C285"/>
    <mergeCell ref="B286:C286"/>
    <mergeCell ref="A296:B296"/>
    <mergeCell ref="A297:B297"/>
    <mergeCell ref="A298:B298"/>
    <mergeCell ref="A299:B299"/>
    <mergeCell ref="A291:O291"/>
    <mergeCell ref="A292:O293"/>
    <mergeCell ref="A294:B295"/>
    <mergeCell ref="C294:D294"/>
    <mergeCell ref="E294:F294"/>
    <mergeCell ref="G294:H294"/>
    <mergeCell ref="A309:B309"/>
    <mergeCell ref="A310:B310"/>
    <mergeCell ref="A311:B311"/>
    <mergeCell ref="A312:B312"/>
    <mergeCell ref="A300:A305"/>
    <mergeCell ref="A306:B306"/>
    <mergeCell ref="A307:B307"/>
    <mergeCell ref="A308:B308"/>
    <mergeCell ref="I409:J409"/>
    <mergeCell ref="K409:L409"/>
    <mergeCell ref="M409:O409"/>
    <mergeCell ref="A313:B313"/>
    <mergeCell ref="A314:B314"/>
    <mergeCell ref="A315:B315"/>
    <mergeCell ref="A316:B316"/>
    <mergeCell ref="K324:L324"/>
    <mergeCell ref="M324:O324"/>
    <mergeCell ref="A326:B326"/>
    <mergeCell ref="A411:B411"/>
    <mergeCell ref="A412:B412"/>
    <mergeCell ref="A413:B413"/>
    <mergeCell ref="A414:B414"/>
    <mergeCell ref="A406:O406"/>
    <mergeCell ref="A407:O408"/>
    <mergeCell ref="A409:B410"/>
    <mergeCell ref="C409:D409"/>
    <mergeCell ref="E409:F409"/>
    <mergeCell ref="G409:H409"/>
    <mergeCell ref="A424:B424"/>
    <mergeCell ref="A425:B425"/>
    <mergeCell ref="A426:B426"/>
    <mergeCell ref="A427:B427"/>
    <mergeCell ref="A415:A420"/>
    <mergeCell ref="A421:B421"/>
    <mergeCell ref="A422:B422"/>
    <mergeCell ref="A423:B423"/>
    <mergeCell ref="J436:K436"/>
    <mergeCell ref="L436:M436"/>
    <mergeCell ref="N436:P436"/>
    <mergeCell ref="A428:B428"/>
    <mergeCell ref="A429:B429"/>
    <mergeCell ref="A430:B430"/>
    <mergeCell ref="A431:B431"/>
    <mergeCell ref="B438:C438"/>
    <mergeCell ref="B439:C439"/>
    <mergeCell ref="B440:C440"/>
    <mergeCell ref="B441:C441"/>
    <mergeCell ref="A434:Q434"/>
    <mergeCell ref="A435:Q435"/>
    <mergeCell ref="B436:C437"/>
    <mergeCell ref="D436:E436"/>
    <mergeCell ref="F436:G436"/>
    <mergeCell ref="H436:I436"/>
    <mergeCell ref="B451:C451"/>
    <mergeCell ref="B452:C452"/>
    <mergeCell ref="B453:C453"/>
    <mergeCell ref="B454:C454"/>
    <mergeCell ref="B442:B447"/>
    <mergeCell ref="B448:C448"/>
    <mergeCell ref="B449:C449"/>
    <mergeCell ref="B450:C450"/>
    <mergeCell ref="I468:J468"/>
    <mergeCell ref="K468:L468"/>
    <mergeCell ref="M468:O468"/>
    <mergeCell ref="B455:C455"/>
    <mergeCell ref="B456:C456"/>
    <mergeCell ref="B457:C457"/>
    <mergeCell ref="B458:C458"/>
    <mergeCell ref="A470:B470"/>
    <mergeCell ref="A471:B471"/>
    <mergeCell ref="A472:B472"/>
    <mergeCell ref="A473:B473"/>
    <mergeCell ref="A465:O465"/>
    <mergeCell ref="A466:O467"/>
    <mergeCell ref="A468:B469"/>
    <mergeCell ref="C468:D468"/>
    <mergeCell ref="E468:F468"/>
    <mergeCell ref="G468:H468"/>
    <mergeCell ref="A483:B483"/>
    <mergeCell ref="A484:B484"/>
    <mergeCell ref="A485:B485"/>
    <mergeCell ref="A486:B486"/>
    <mergeCell ref="A474:A479"/>
    <mergeCell ref="A480:B480"/>
    <mergeCell ref="A481:B481"/>
    <mergeCell ref="A482:B482"/>
    <mergeCell ref="I497:J497"/>
    <mergeCell ref="K497:L497"/>
    <mergeCell ref="M497:O497"/>
    <mergeCell ref="A487:B487"/>
    <mergeCell ref="A488:B488"/>
    <mergeCell ref="A489:B489"/>
    <mergeCell ref="A490:B490"/>
    <mergeCell ref="A499:B499"/>
    <mergeCell ref="A500:B500"/>
    <mergeCell ref="A501:B501"/>
    <mergeCell ref="A502:B502"/>
    <mergeCell ref="A494:O494"/>
    <mergeCell ref="A495:O496"/>
    <mergeCell ref="A497:B498"/>
    <mergeCell ref="C497:D497"/>
    <mergeCell ref="E497:F497"/>
    <mergeCell ref="G497:H497"/>
    <mergeCell ref="A512:B512"/>
    <mergeCell ref="A513:B513"/>
    <mergeCell ref="A514:B514"/>
    <mergeCell ref="A515:B515"/>
    <mergeCell ref="A503:A508"/>
    <mergeCell ref="A509:B509"/>
    <mergeCell ref="A510:B510"/>
    <mergeCell ref="A511:B511"/>
    <mergeCell ref="H527:I527"/>
    <mergeCell ref="J527:K527"/>
    <mergeCell ref="L527:M527"/>
    <mergeCell ref="N527:P527"/>
    <mergeCell ref="A516:B516"/>
    <mergeCell ref="A517:B517"/>
    <mergeCell ref="A518:B518"/>
    <mergeCell ref="A519:B519"/>
    <mergeCell ref="B529:C529"/>
    <mergeCell ref="B530:C530"/>
    <mergeCell ref="B531:C531"/>
    <mergeCell ref="B532:C532"/>
    <mergeCell ref="A522:O522"/>
    <mergeCell ref="A525:Q525"/>
    <mergeCell ref="A526:Q526"/>
    <mergeCell ref="B527:C528"/>
    <mergeCell ref="D527:E527"/>
    <mergeCell ref="F527:G527"/>
    <mergeCell ref="B542:C542"/>
    <mergeCell ref="B543:C543"/>
    <mergeCell ref="B544:C544"/>
    <mergeCell ref="B545:C545"/>
    <mergeCell ref="B533:B538"/>
    <mergeCell ref="B539:C539"/>
    <mergeCell ref="B540:C540"/>
    <mergeCell ref="B541:C541"/>
    <mergeCell ref="I555:J555"/>
    <mergeCell ref="K555:L555"/>
    <mergeCell ref="M555:O555"/>
    <mergeCell ref="B546:C546"/>
    <mergeCell ref="B547:C547"/>
    <mergeCell ref="B548:C548"/>
    <mergeCell ref="B549:C549"/>
    <mergeCell ref="A557:B557"/>
    <mergeCell ref="A558:B558"/>
    <mergeCell ref="A559:B559"/>
    <mergeCell ref="A560:B560"/>
    <mergeCell ref="A552:O552"/>
    <mergeCell ref="A553:O554"/>
    <mergeCell ref="A555:B556"/>
    <mergeCell ref="C555:D555"/>
    <mergeCell ref="E555:F555"/>
    <mergeCell ref="G555:H555"/>
    <mergeCell ref="A570:B570"/>
    <mergeCell ref="A571:B571"/>
    <mergeCell ref="A572:B572"/>
    <mergeCell ref="A573:B573"/>
    <mergeCell ref="A561:A566"/>
    <mergeCell ref="A567:B567"/>
    <mergeCell ref="A568:B568"/>
    <mergeCell ref="A569:B569"/>
    <mergeCell ref="I583:J584"/>
    <mergeCell ref="K583:L584"/>
    <mergeCell ref="M583:N584"/>
    <mergeCell ref="A574:B574"/>
    <mergeCell ref="A575:B575"/>
    <mergeCell ref="A576:B576"/>
    <mergeCell ref="A577:B577"/>
    <mergeCell ref="A586:B586"/>
    <mergeCell ref="A587:B587"/>
    <mergeCell ref="A588:B588"/>
    <mergeCell ref="A589:B589"/>
    <mergeCell ref="A580:N580"/>
    <mergeCell ref="A581:N582"/>
    <mergeCell ref="A583:B585"/>
    <mergeCell ref="C583:D584"/>
    <mergeCell ref="E583:F584"/>
    <mergeCell ref="G583:H584"/>
    <mergeCell ref="A599:B599"/>
    <mergeCell ref="A600:B600"/>
    <mergeCell ref="A601:B601"/>
    <mergeCell ref="A602:B602"/>
    <mergeCell ref="A590:A595"/>
    <mergeCell ref="A596:B596"/>
    <mergeCell ref="A597:B597"/>
    <mergeCell ref="A598:B598"/>
    <mergeCell ref="A607:N607"/>
    <mergeCell ref="A608:N608"/>
    <mergeCell ref="A611:Q611"/>
    <mergeCell ref="A612:Q612"/>
    <mergeCell ref="A603:B603"/>
    <mergeCell ref="A604:B604"/>
    <mergeCell ref="A605:B605"/>
    <mergeCell ref="A606:B606"/>
    <mergeCell ref="I613:J613"/>
    <mergeCell ref="K613:L613"/>
    <mergeCell ref="M613:N613"/>
    <mergeCell ref="O613:P613"/>
    <mergeCell ref="A613:B614"/>
    <mergeCell ref="C613:D613"/>
    <mergeCell ref="E613:F613"/>
    <mergeCell ref="G613:H613"/>
    <mergeCell ref="A619:A624"/>
    <mergeCell ref="A625:B625"/>
    <mergeCell ref="A626:B626"/>
    <mergeCell ref="A627:B627"/>
    <mergeCell ref="A615:B615"/>
    <mergeCell ref="A616:B616"/>
    <mergeCell ref="A617:B617"/>
    <mergeCell ref="A618:B618"/>
    <mergeCell ref="A632:B632"/>
    <mergeCell ref="A633:B633"/>
    <mergeCell ref="A634:B634"/>
    <mergeCell ref="A635:B635"/>
    <mergeCell ref="A628:B628"/>
    <mergeCell ref="A629:B629"/>
    <mergeCell ref="A630:B630"/>
    <mergeCell ref="A631:B631"/>
    <mergeCell ref="B639:O640"/>
    <mergeCell ref="B641:C643"/>
    <mergeCell ref="D641:E642"/>
    <mergeCell ref="F641:G642"/>
    <mergeCell ref="H641:I642"/>
    <mergeCell ref="J641:K642"/>
    <mergeCell ref="L641:M642"/>
    <mergeCell ref="N641:O642"/>
    <mergeCell ref="B664:C664"/>
    <mergeCell ref="B657:C657"/>
    <mergeCell ref="B658:C658"/>
    <mergeCell ref="B659:C659"/>
    <mergeCell ref="B660:C660"/>
    <mergeCell ref="B646:C646"/>
    <mergeCell ref="B647:C647"/>
    <mergeCell ref="O583:P583"/>
    <mergeCell ref="B661:C661"/>
    <mergeCell ref="B662:C662"/>
    <mergeCell ref="B663:C663"/>
    <mergeCell ref="B648:B653"/>
    <mergeCell ref="B654:C654"/>
    <mergeCell ref="B655:C655"/>
    <mergeCell ref="B656:C656"/>
    <mergeCell ref="B644:C644"/>
    <mergeCell ref="B645:C645"/>
    <mergeCell ref="B677:B682"/>
    <mergeCell ref="B683:C683"/>
    <mergeCell ref="B684:C684"/>
    <mergeCell ref="B685:C685"/>
    <mergeCell ref="B673:C673"/>
    <mergeCell ref="B674:C674"/>
    <mergeCell ref="B675:C675"/>
    <mergeCell ref="B676:C676"/>
    <mergeCell ref="B690:C690"/>
    <mergeCell ref="B691:C691"/>
    <mergeCell ref="B692:C692"/>
    <mergeCell ref="B693:C693"/>
    <mergeCell ref="B686:C686"/>
    <mergeCell ref="B687:C687"/>
    <mergeCell ref="B688:C688"/>
    <mergeCell ref="B689:C689"/>
    <mergeCell ref="B668:N668"/>
    <mergeCell ref="A669:O670"/>
    <mergeCell ref="B671:C672"/>
    <mergeCell ref="D671:E671"/>
    <mergeCell ref="F671:G671"/>
    <mergeCell ref="H671:I671"/>
    <mergeCell ref="J671:K671"/>
    <mergeCell ref="L671:N671"/>
    <mergeCell ref="A696:O696"/>
    <mergeCell ref="A697:O697"/>
    <mergeCell ref="A699:B701"/>
    <mergeCell ref="C699:D700"/>
    <mergeCell ref="E699:F700"/>
    <mergeCell ref="G699:H700"/>
    <mergeCell ref="I699:J700"/>
    <mergeCell ref="K699:L700"/>
    <mergeCell ref="M699:O700"/>
    <mergeCell ref="A706:A711"/>
    <mergeCell ref="A712:B712"/>
    <mergeCell ref="A713:B713"/>
    <mergeCell ref="A714:B714"/>
    <mergeCell ref="A702:B702"/>
    <mergeCell ref="A703:B703"/>
    <mergeCell ref="A704:B704"/>
    <mergeCell ref="A705:B705"/>
    <mergeCell ref="A719:B719"/>
    <mergeCell ref="A720:B720"/>
    <mergeCell ref="A721:B721"/>
    <mergeCell ref="A722:B722"/>
    <mergeCell ref="A715:B715"/>
    <mergeCell ref="A716:B716"/>
    <mergeCell ref="A717:B717"/>
    <mergeCell ref="A718:B718"/>
    <mergeCell ref="B726:P726"/>
    <mergeCell ref="B728:C729"/>
    <mergeCell ref="D728:E728"/>
    <mergeCell ref="F728:G728"/>
    <mergeCell ref="H728:I728"/>
    <mergeCell ref="J728:K728"/>
    <mergeCell ref="L728:M728"/>
    <mergeCell ref="N728:P728"/>
    <mergeCell ref="B734:B739"/>
    <mergeCell ref="B740:C740"/>
    <mergeCell ref="B741:C741"/>
    <mergeCell ref="B742:C742"/>
    <mergeCell ref="B730:C730"/>
    <mergeCell ref="B731:C731"/>
    <mergeCell ref="B732:C732"/>
    <mergeCell ref="B733:C733"/>
    <mergeCell ref="B747:C747"/>
    <mergeCell ref="B748:C748"/>
    <mergeCell ref="B749:C749"/>
    <mergeCell ref="B750:C750"/>
    <mergeCell ref="B743:C743"/>
    <mergeCell ref="B744:C744"/>
    <mergeCell ref="B745:C745"/>
    <mergeCell ref="B746:C74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Q30"/>
  <sheetViews>
    <sheetView rightToLeft="1" view="pageBreakPreview" zoomScale="91" zoomScaleNormal="75" zoomScaleSheetLayoutView="91" zoomScalePageLayoutView="0" workbookViewId="0" topLeftCell="A1">
      <selection activeCell="A1" sqref="A1:O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5" width="9.421875" style="0" customWidth="1"/>
    <col min="6" max="6" width="12.8515625" style="0" customWidth="1"/>
    <col min="7" max="8" width="9.421875" style="0" customWidth="1"/>
    <col min="9" max="9" width="8.421875" style="0" customWidth="1"/>
    <col min="10" max="13" width="9.421875" style="0" customWidth="1"/>
    <col min="14" max="14" width="15.8515625" style="0" customWidth="1"/>
    <col min="15" max="15" width="9.421875" style="0" customWidth="1"/>
  </cols>
  <sheetData>
    <row r="1" spans="1:15" ht="18" customHeight="1">
      <c r="A1" s="405" t="s">
        <v>634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ht="39" customHeight="1">
      <c r="A2" s="449" t="s">
        <v>640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ht="18" customHeight="1" thickBot="1">
      <c r="A3" s="450" t="s">
        <v>347</v>
      </c>
      <c r="B3" s="450"/>
      <c r="C3" s="450"/>
      <c r="D3" s="450"/>
      <c r="E3" s="450"/>
      <c r="F3" s="450"/>
      <c r="G3" s="450"/>
      <c r="H3" s="450"/>
      <c r="I3" s="451" t="s">
        <v>478</v>
      </c>
      <c r="J3" s="451"/>
      <c r="K3" s="451"/>
      <c r="L3" s="451"/>
      <c r="M3" s="451"/>
      <c r="N3" s="451"/>
      <c r="O3" s="451"/>
    </row>
    <row r="4" spans="1:15" ht="18" customHeight="1" thickTop="1">
      <c r="A4" s="340" t="s">
        <v>101</v>
      </c>
      <c r="B4" s="340"/>
      <c r="C4" s="411" t="s">
        <v>417</v>
      </c>
      <c r="D4" s="411"/>
      <c r="E4" s="411"/>
      <c r="F4" s="411"/>
      <c r="G4" s="411"/>
      <c r="H4" s="411" t="s">
        <v>416</v>
      </c>
      <c r="I4" s="411"/>
      <c r="J4" s="411"/>
      <c r="K4" s="411"/>
      <c r="L4" s="411"/>
      <c r="M4" s="411"/>
      <c r="N4" s="365" t="s">
        <v>290</v>
      </c>
      <c r="O4" s="365"/>
    </row>
    <row r="5" spans="1:17" ht="15.75" customHeight="1">
      <c r="A5" s="410"/>
      <c r="B5" s="410"/>
      <c r="C5" s="398" t="s">
        <v>309</v>
      </c>
      <c r="D5" s="398" t="s">
        <v>318</v>
      </c>
      <c r="E5" s="398" t="s">
        <v>319</v>
      </c>
      <c r="F5" s="398" t="s">
        <v>310</v>
      </c>
      <c r="G5" s="398" t="s">
        <v>25</v>
      </c>
      <c r="H5" s="398" t="s">
        <v>311</v>
      </c>
      <c r="I5" s="398" t="s">
        <v>320</v>
      </c>
      <c r="J5" s="398" t="s">
        <v>316</v>
      </c>
      <c r="K5" s="398" t="s">
        <v>321</v>
      </c>
      <c r="L5" s="398" t="s">
        <v>312</v>
      </c>
      <c r="M5" s="410" t="s">
        <v>25</v>
      </c>
      <c r="N5" s="366"/>
      <c r="O5" s="366"/>
      <c r="P5" s="104"/>
      <c r="Q5" s="120"/>
    </row>
    <row r="6" spans="1:16" ht="15.75" customHeight="1">
      <c r="A6" s="410"/>
      <c r="B6" s="410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410"/>
      <c r="N6" s="366"/>
      <c r="O6" s="366"/>
      <c r="P6" s="104"/>
    </row>
    <row r="7" spans="1:15" ht="12.75" customHeight="1">
      <c r="A7" s="410"/>
      <c r="B7" s="410"/>
      <c r="C7" s="398" t="s">
        <v>415</v>
      </c>
      <c r="D7" s="398"/>
      <c r="E7" s="398"/>
      <c r="F7" s="398" t="s">
        <v>414</v>
      </c>
      <c r="G7" s="398" t="s">
        <v>298</v>
      </c>
      <c r="H7" s="398" t="s">
        <v>413</v>
      </c>
      <c r="I7" s="398"/>
      <c r="J7" s="398"/>
      <c r="K7" s="398"/>
      <c r="L7" s="398" t="s">
        <v>412</v>
      </c>
      <c r="M7" s="410" t="s">
        <v>298</v>
      </c>
      <c r="N7" s="366"/>
      <c r="O7" s="366"/>
    </row>
    <row r="8" spans="1:15" ht="18.75" customHeight="1" thickBot="1">
      <c r="A8" s="447"/>
      <c r="B8" s="447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7"/>
      <c r="N8" s="452"/>
      <c r="O8" s="452"/>
    </row>
    <row r="9" spans="1:15" ht="22.5" customHeight="1" thickTop="1">
      <c r="A9" s="448" t="s">
        <v>41</v>
      </c>
      <c r="B9" s="448"/>
      <c r="C9" s="193">
        <v>181</v>
      </c>
      <c r="D9" s="193">
        <v>93</v>
      </c>
      <c r="E9" s="193">
        <v>86</v>
      </c>
      <c r="F9" s="193">
        <v>122</v>
      </c>
      <c r="G9" s="193">
        <v>482</v>
      </c>
      <c r="H9" s="193">
        <v>101</v>
      </c>
      <c r="I9" s="193">
        <v>166</v>
      </c>
      <c r="J9" s="193">
        <v>127</v>
      </c>
      <c r="K9" s="193">
        <v>70</v>
      </c>
      <c r="L9" s="193">
        <v>18</v>
      </c>
      <c r="M9" s="132">
        <v>482</v>
      </c>
      <c r="N9" s="344" t="s">
        <v>429</v>
      </c>
      <c r="O9" s="344"/>
    </row>
    <row r="10" spans="1:15" ht="22.5" customHeight="1">
      <c r="A10" s="400" t="s">
        <v>313</v>
      </c>
      <c r="B10" s="400"/>
      <c r="C10" s="156">
        <v>60</v>
      </c>
      <c r="D10" s="156">
        <v>58</v>
      </c>
      <c r="E10" s="156">
        <v>95</v>
      </c>
      <c r="F10" s="156">
        <v>201</v>
      </c>
      <c r="G10" s="156">
        <v>414</v>
      </c>
      <c r="H10" s="156">
        <v>55</v>
      </c>
      <c r="I10" s="156">
        <v>110</v>
      </c>
      <c r="J10" s="156">
        <v>122</v>
      </c>
      <c r="K10" s="156">
        <v>108</v>
      </c>
      <c r="L10" s="156">
        <v>19</v>
      </c>
      <c r="M10" s="156">
        <v>414</v>
      </c>
      <c r="N10" s="338" t="s">
        <v>375</v>
      </c>
      <c r="O10" s="338"/>
    </row>
    <row r="11" spans="1:15" ht="22.5" customHeight="1">
      <c r="A11" s="400" t="s">
        <v>43</v>
      </c>
      <c r="B11" s="400"/>
      <c r="C11" s="156">
        <v>124</v>
      </c>
      <c r="D11" s="156">
        <v>64</v>
      </c>
      <c r="E11" s="156">
        <v>67</v>
      </c>
      <c r="F11" s="156">
        <v>201</v>
      </c>
      <c r="G11" s="156">
        <v>456</v>
      </c>
      <c r="H11" s="156">
        <v>99</v>
      </c>
      <c r="I11" s="156">
        <v>122</v>
      </c>
      <c r="J11" s="156">
        <v>113</v>
      </c>
      <c r="K11" s="156">
        <v>109</v>
      </c>
      <c r="L11" s="156">
        <v>13</v>
      </c>
      <c r="M11" s="156">
        <v>456</v>
      </c>
      <c r="N11" s="338" t="s">
        <v>171</v>
      </c>
      <c r="O11" s="338"/>
    </row>
    <row r="12" spans="1:15" ht="22.5" customHeight="1">
      <c r="A12" s="400" t="s">
        <v>228</v>
      </c>
      <c r="B12" s="400"/>
      <c r="C12" s="156">
        <v>70</v>
      </c>
      <c r="D12" s="156">
        <v>36</v>
      </c>
      <c r="E12" s="156">
        <v>69</v>
      </c>
      <c r="F12" s="156">
        <v>249</v>
      </c>
      <c r="G12" s="156">
        <v>424</v>
      </c>
      <c r="H12" s="156">
        <v>51</v>
      </c>
      <c r="I12" s="156">
        <v>91</v>
      </c>
      <c r="J12" s="156">
        <v>125</v>
      </c>
      <c r="K12" s="156">
        <v>124</v>
      </c>
      <c r="L12" s="156">
        <v>33</v>
      </c>
      <c r="M12" s="156">
        <v>424</v>
      </c>
      <c r="N12" s="338" t="s">
        <v>305</v>
      </c>
      <c r="O12" s="338"/>
    </row>
    <row r="13" spans="1:15" ht="22.5" customHeight="1">
      <c r="A13" s="348" t="s">
        <v>608</v>
      </c>
      <c r="B13" s="109" t="s">
        <v>348</v>
      </c>
      <c r="C13" s="156">
        <v>88</v>
      </c>
      <c r="D13" s="156">
        <v>108</v>
      </c>
      <c r="E13" s="156">
        <v>52</v>
      </c>
      <c r="F13" s="156">
        <v>237</v>
      </c>
      <c r="G13" s="156">
        <v>485</v>
      </c>
      <c r="H13" s="156">
        <v>64</v>
      </c>
      <c r="I13" s="156">
        <v>139</v>
      </c>
      <c r="J13" s="156">
        <v>143</v>
      </c>
      <c r="K13" s="156">
        <v>112</v>
      </c>
      <c r="L13" s="156">
        <v>27</v>
      </c>
      <c r="M13" s="156">
        <v>485</v>
      </c>
      <c r="N13" s="169" t="s">
        <v>564</v>
      </c>
      <c r="O13" s="351" t="s">
        <v>172</v>
      </c>
    </row>
    <row r="14" spans="1:15" ht="22.5" customHeight="1">
      <c r="A14" s="349"/>
      <c r="B14" s="109" t="s">
        <v>349</v>
      </c>
      <c r="C14" s="156">
        <v>264</v>
      </c>
      <c r="D14" s="156">
        <v>150</v>
      </c>
      <c r="E14" s="156">
        <v>88</v>
      </c>
      <c r="F14" s="156">
        <v>264</v>
      </c>
      <c r="G14" s="156">
        <v>766</v>
      </c>
      <c r="H14" s="156">
        <v>175</v>
      </c>
      <c r="I14" s="156">
        <v>185</v>
      </c>
      <c r="J14" s="156">
        <v>198</v>
      </c>
      <c r="K14" s="156">
        <v>172</v>
      </c>
      <c r="L14" s="156">
        <v>36</v>
      </c>
      <c r="M14" s="156">
        <v>766</v>
      </c>
      <c r="N14" s="169" t="s">
        <v>565</v>
      </c>
      <c r="O14" s="352"/>
    </row>
    <row r="15" spans="1:17" ht="22.5" customHeight="1">
      <c r="A15" s="349"/>
      <c r="B15" s="109" t="s">
        <v>350</v>
      </c>
      <c r="C15" s="156">
        <v>85</v>
      </c>
      <c r="D15" s="156">
        <v>35</v>
      </c>
      <c r="E15" s="156">
        <v>13</v>
      </c>
      <c r="F15" s="156">
        <v>104</v>
      </c>
      <c r="G15" s="156">
        <v>237</v>
      </c>
      <c r="H15" s="156">
        <v>48</v>
      </c>
      <c r="I15" s="156">
        <v>71</v>
      </c>
      <c r="J15" s="156">
        <v>88</v>
      </c>
      <c r="K15" s="156">
        <v>27</v>
      </c>
      <c r="L15" s="156">
        <v>3</v>
      </c>
      <c r="M15" s="156">
        <v>237</v>
      </c>
      <c r="N15" s="154" t="s">
        <v>566</v>
      </c>
      <c r="O15" s="352"/>
      <c r="Q15" s="104"/>
    </row>
    <row r="16" spans="1:15" ht="22.5" customHeight="1">
      <c r="A16" s="349"/>
      <c r="B16" s="109" t="s">
        <v>351</v>
      </c>
      <c r="C16" s="156">
        <v>243</v>
      </c>
      <c r="D16" s="156">
        <v>76</v>
      </c>
      <c r="E16" s="156">
        <v>51</v>
      </c>
      <c r="F16" s="156">
        <v>209</v>
      </c>
      <c r="G16" s="156">
        <v>579</v>
      </c>
      <c r="H16" s="156">
        <v>152</v>
      </c>
      <c r="I16" s="156">
        <v>159</v>
      </c>
      <c r="J16" s="156">
        <v>127</v>
      </c>
      <c r="K16" s="156">
        <v>117</v>
      </c>
      <c r="L16" s="156">
        <v>24</v>
      </c>
      <c r="M16" s="156">
        <v>579</v>
      </c>
      <c r="N16" s="154" t="s">
        <v>376</v>
      </c>
      <c r="O16" s="352"/>
    </row>
    <row r="17" spans="1:15" ht="22.5" customHeight="1">
      <c r="A17" s="349"/>
      <c r="B17" s="109" t="s">
        <v>352</v>
      </c>
      <c r="C17" s="156">
        <v>133</v>
      </c>
      <c r="D17" s="156">
        <v>53</v>
      </c>
      <c r="E17" s="156">
        <v>38</v>
      </c>
      <c r="F17" s="156">
        <v>194</v>
      </c>
      <c r="G17" s="156">
        <v>418</v>
      </c>
      <c r="H17" s="156">
        <v>31</v>
      </c>
      <c r="I17" s="156">
        <v>203</v>
      </c>
      <c r="J17" s="156">
        <v>100</v>
      </c>
      <c r="K17" s="156">
        <v>72</v>
      </c>
      <c r="L17" s="156">
        <v>12</v>
      </c>
      <c r="M17" s="156">
        <v>418</v>
      </c>
      <c r="N17" s="154" t="s">
        <v>377</v>
      </c>
      <c r="O17" s="352"/>
    </row>
    <row r="18" spans="1:15" ht="22.5" customHeight="1">
      <c r="A18" s="350"/>
      <c r="B18" s="109" t="s">
        <v>353</v>
      </c>
      <c r="C18" s="156">
        <v>115</v>
      </c>
      <c r="D18" s="156">
        <v>79</v>
      </c>
      <c r="E18" s="156">
        <v>44</v>
      </c>
      <c r="F18" s="156">
        <v>106</v>
      </c>
      <c r="G18" s="156">
        <v>344</v>
      </c>
      <c r="H18" s="156">
        <v>72</v>
      </c>
      <c r="I18" s="156">
        <v>111</v>
      </c>
      <c r="J18" s="156">
        <v>94</v>
      </c>
      <c r="K18" s="156">
        <v>56</v>
      </c>
      <c r="L18" s="156">
        <v>11</v>
      </c>
      <c r="M18" s="156">
        <v>344</v>
      </c>
      <c r="N18" s="171" t="s">
        <v>378</v>
      </c>
      <c r="O18" s="353"/>
    </row>
    <row r="19" spans="1:15" ht="22.5" customHeight="1">
      <c r="A19" s="400" t="s">
        <v>52</v>
      </c>
      <c r="B19" s="400"/>
      <c r="C19" s="156">
        <v>40</v>
      </c>
      <c r="D19" s="156">
        <v>101</v>
      </c>
      <c r="E19" s="156">
        <v>132</v>
      </c>
      <c r="F19" s="156">
        <v>97</v>
      </c>
      <c r="G19" s="156">
        <v>370</v>
      </c>
      <c r="H19" s="156">
        <v>9</v>
      </c>
      <c r="I19" s="156">
        <v>101</v>
      </c>
      <c r="J19" s="156">
        <v>118</v>
      </c>
      <c r="K19" s="156">
        <v>135</v>
      </c>
      <c r="L19" s="156">
        <v>7</v>
      </c>
      <c r="M19" s="156">
        <v>370</v>
      </c>
      <c r="N19" s="338" t="s">
        <v>379</v>
      </c>
      <c r="O19" s="338"/>
    </row>
    <row r="20" spans="1:15" ht="22.5" customHeight="1">
      <c r="A20" s="400" t="s">
        <v>53</v>
      </c>
      <c r="B20" s="400"/>
      <c r="C20" s="156">
        <v>192</v>
      </c>
      <c r="D20" s="156">
        <v>57</v>
      </c>
      <c r="E20" s="156">
        <v>32</v>
      </c>
      <c r="F20" s="156">
        <v>191</v>
      </c>
      <c r="G20" s="156">
        <v>472</v>
      </c>
      <c r="H20" s="156">
        <v>160</v>
      </c>
      <c r="I20" s="156">
        <v>120</v>
      </c>
      <c r="J20" s="156">
        <v>102</v>
      </c>
      <c r="K20" s="156">
        <v>69</v>
      </c>
      <c r="L20" s="156">
        <v>21</v>
      </c>
      <c r="M20" s="156">
        <v>472</v>
      </c>
      <c r="N20" s="338" t="s">
        <v>173</v>
      </c>
      <c r="O20" s="338"/>
    </row>
    <row r="21" spans="1:15" ht="22.5" customHeight="1">
      <c r="A21" s="400" t="s">
        <v>519</v>
      </c>
      <c r="B21" s="400"/>
      <c r="C21" s="156">
        <v>158</v>
      </c>
      <c r="D21" s="156">
        <v>65</v>
      </c>
      <c r="E21" s="156">
        <v>46</v>
      </c>
      <c r="F21" s="156">
        <v>154</v>
      </c>
      <c r="G21" s="156">
        <v>423</v>
      </c>
      <c r="H21" s="156">
        <v>99</v>
      </c>
      <c r="I21" s="156">
        <v>128</v>
      </c>
      <c r="J21" s="156">
        <v>99</v>
      </c>
      <c r="K21" s="156">
        <v>80</v>
      </c>
      <c r="L21" s="156">
        <v>17</v>
      </c>
      <c r="M21" s="156">
        <v>423</v>
      </c>
      <c r="N21" s="338" t="s">
        <v>174</v>
      </c>
      <c r="O21" s="338"/>
    </row>
    <row r="22" spans="1:15" ht="22.5" customHeight="1">
      <c r="A22" s="400" t="s">
        <v>314</v>
      </c>
      <c r="B22" s="400"/>
      <c r="C22" s="156">
        <v>57</v>
      </c>
      <c r="D22" s="156">
        <v>29</v>
      </c>
      <c r="E22" s="156">
        <v>48</v>
      </c>
      <c r="F22" s="156">
        <v>215</v>
      </c>
      <c r="G22" s="156">
        <v>349</v>
      </c>
      <c r="H22" s="156">
        <v>38</v>
      </c>
      <c r="I22" s="156">
        <v>77</v>
      </c>
      <c r="J22" s="156">
        <v>112</v>
      </c>
      <c r="K22" s="156">
        <v>103</v>
      </c>
      <c r="L22" s="156">
        <v>19</v>
      </c>
      <c r="M22" s="156">
        <v>349</v>
      </c>
      <c r="N22" s="338" t="s">
        <v>175</v>
      </c>
      <c r="O22" s="338"/>
    </row>
    <row r="23" spans="1:15" ht="18.75" customHeight="1">
      <c r="A23" s="400" t="s">
        <v>315</v>
      </c>
      <c r="B23" s="400"/>
      <c r="C23" s="156">
        <v>53</v>
      </c>
      <c r="D23" s="156">
        <v>28</v>
      </c>
      <c r="E23" s="156">
        <v>52</v>
      </c>
      <c r="F23" s="156">
        <v>226</v>
      </c>
      <c r="G23" s="156">
        <v>359</v>
      </c>
      <c r="H23" s="156">
        <v>39</v>
      </c>
      <c r="I23" s="156">
        <v>79</v>
      </c>
      <c r="J23" s="156">
        <v>99</v>
      </c>
      <c r="K23" s="156">
        <v>120</v>
      </c>
      <c r="L23" s="156">
        <v>22</v>
      </c>
      <c r="M23" s="156">
        <v>359</v>
      </c>
      <c r="N23" s="338" t="s">
        <v>176</v>
      </c>
      <c r="O23" s="338"/>
    </row>
    <row r="24" spans="1:15" ht="22.5" customHeight="1">
      <c r="A24" s="400" t="s">
        <v>57</v>
      </c>
      <c r="B24" s="400"/>
      <c r="C24" s="156">
        <v>17</v>
      </c>
      <c r="D24" s="156">
        <v>17</v>
      </c>
      <c r="E24" s="156">
        <v>33</v>
      </c>
      <c r="F24" s="156">
        <v>99</v>
      </c>
      <c r="G24" s="156">
        <v>166</v>
      </c>
      <c r="H24" s="156">
        <v>15</v>
      </c>
      <c r="I24" s="156">
        <v>35</v>
      </c>
      <c r="J24" s="156">
        <v>53</v>
      </c>
      <c r="K24" s="156">
        <v>58</v>
      </c>
      <c r="L24" s="156">
        <v>5</v>
      </c>
      <c r="M24" s="156">
        <v>166</v>
      </c>
      <c r="N24" s="338" t="s">
        <v>380</v>
      </c>
      <c r="O24" s="338"/>
    </row>
    <row r="25" spans="1:15" ht="22.5" customHeight="1">
      <c r="A25" s="400" t="s">
        <v>58</v>
      </c>
      <c r="B25" s="400"/>
      <c r="C25" s="156">
        <v>38</v>
      </c>
      <c r="D25" s="156">
        <v>51</v>
      </c>
      <c r="E25" s="156">
        <v>78</v>
      </c>
      <c r="F25" s="156">
        <v>186</v>
      </c>
      <c r="G25" s="156">
        <v>353</v>
      </c>
      <c r="H25" s="156">
        <v>32</v>
      </c>
      <c r="I25" s="156">
        <v>57</v>
      </c>
      <c r="J25" s="156">
        <v>89</v>
      </c>
      <c r="K25" s="156">
        <v>144</v>
      </c>
      <c r="L25" s="156">
        <v>31</v>
      </c>
      <c r="M25" s="156">
        <v>353</v>
      </c>
      <c r="N25" s="338" t="s">
        <v>178</v>
      </c>
      <c r="O25" s="338"/>
    </row>
    <row r="26" spans="1:15" ht="22.5" customHeight="1">
      <c r="A26" s="400" t="s">
        <v>229</v>
      </c>
      <c r="B26" s="400"/>
      <c r="C26" s="156">
        <v>55</v>
      </c>
      <c r="D26" s="156">
        <v>37</v>
      </c>
      <c r="E26" s="156">
        <v>71</v>
      </c>
      <c r="F26" s="156">
        <v>143</v>
      </c>
      <c r="G26" s="156">
        <v>306</v>
      </c>
      <c r="H26" s="156">
        <v>9</v>
      </c>
      <c r="I26" s="156">
        <v>93</v>
      </c>
      <c r="J26" s="156">
        <v>89</v>
      </c>
      <c r="K26" s="156">
        <v>94</v>
      </c>
      <c r="L26" s="156">
        <v>21</v>
      </c>
      <c r="M26" s="156">
        <v>306</v>
      </c>
      <c r="N26" s="338" t="s">
        <v>179</v>
      </c>
      <c r="O26" s="338"/>
    </row>
    <row r="27" spans="1:15" ht="22.5" customHeight="1">
      <c r="A27" s="400" t="s">
        <v>60</v>
      </c>
      <c r="B27" s="400"/>
      <c r="C27" s="156">
        <v>13</v>
      </c>
      <c r="D27" s="156">
        <v>25</v>
      </c>
      <c r="E27" s="156">
        <v>59</v>
      </c>
      <c r="F27" s="156">
        <v>200</v>
      </c>
      <c r="G27" s="156">
        <v>297</v>
      </c>
      <c r="H27" s="156">
        <v>27</v>
      </c>
      <c r="I27" s="156">
        <v>71</v>
      </c>
      <c r="J27" s="156">
        <v>84</v>
      </c>
      <c r="K27" s="156">
        <v>86</v>
      </c>
      <c r="L27" s="156">
        <v>29</v>
      </c>
      <c r="M27" s="156">
        <v>297</v>
      </c>
      <c r="N27" s="338" t="s">
        <v>180</v>
      </c>
      <c r="O27" s="338"/>
    </row>
    <row r="28" spans="1:15" ht="22.5" customHeight="1" thickBot="1">
      <c r="A28" s="442" t="s">
        <v>61</v>
      </c>
      <c r="B28" s="442"/>
      <c r="C28" s="157">
        <v>283</v>
      </c>
      <c r="D28" s="157">
        <v>76</v>
      </c>
      <c r="E28" s="157">
        <v>72</v>
      </c>
      <c r="F28" s="157">
        <v>411</v>
      </c>
      <c r="G28" s="156">
        <v>842</v>
      </c>
      <c r="H28" s="157">
        <v>209</v>
      </c>
      <c r="I28" s="157">
        <v>138</v>
      </c>
      <c r="J28" s="157">
        <v>227</v>
      </c>
      <c r="K28" s="157">
        <v>216</v>
      </c>
      <c r="L28" s="157">
        <v>52</v>
      </c>
      <c r="M28" s="157">
        <v>842</v>
      </c>
      <c r="N28" s="443" t="s">
        <v>381</v>
      </c>
      <c r="O28" s="444"/>
    </row>
    <row r="29" spans="1:15" ht="22.5" customHeight="1" thickBot="1" thickTop="1">
      <c r="A29" s="440" t="s">
        <v>25</v>
      </c>
      <c r="B29" s="440"/>
      <c r="C29" s="160">
        <v>2269</v>
      </c>
      <c r="D29" s="160">
        <v>1238</v>
      </c>
      <c r="E29" s="160">
        <v>1226</v>
      </c>
      <c r="F29" s="160">
        <v>3809</v>
      </c>
      <c r="G29" s="160">
        <v>8542</v>
      </c>
      <c r="H29" s="160">
        <v>1485</v>
      </c>
      <c r="I29" s="160">
        <v>2256</v>
      </c>
      <c r="J29" s="160">
        <v>2309</v>
      </c>
      <c r="K29" s="160">
        <v>2072</v>
      </c>
      <c r="L29" s="160">
        <v>420</v>
      </c>
      <c r="M29" s="160">
        <v>8542</v>
      </c>
      <c r="N29" s="441" t="s">
        <v>298</v>
      </c>
      <c r="O29" s="441"/>
    </row>
    <row r="30" spans="1:15" ht="16.5" thickTop="1">
      <c r="A30" s="439" t="s">
        <v>577</v>
      </c>
      <c r="B30" s="439"/>
      <c r="C30" s="439"/>
      <c r="D30" s="439"/>
      <c r="M30" s="445" t="s">
        <v>523</v>
      </c>
      <c r="N30" s="445"/>
      <c r="O30" s="445"/>
    </row>
  </sheetData>
  <sheetProtection/>
  <mergeCells count="59">
    <mergeCell ref="C4:G4"/>
    <mergeCell ref="H4:M4"/>
    <mergeCell ref="N4:O8"/>
    <mergeCell ref="C5:C6"/>
    <mergeCell ref="D5:D8"/>
    <mergeCell ref="F5:F6"/>
    <mergeCell ref="G5:G6"/>
    <mergeCell ref="H5:H6"/>
    <mergeCell ref="I5:I8"/>
    <mergeCell ref="G7:G8"/>
    <mergeCell ref="A1:O1"/>
    <mergeCell ref="A2:O2"/>
    <mergeCell ref="A3:H3"/>
    <mergeCell ref="I3:O3"/>
    <mergeCell ref="A4:B8"/>
    <mergeCell ref="K5:K8"/>
    <mergeCell ref="L5:L6"/>
    <mergeCell ref="M5:M6"/>
    <mergeCell ref="C7:C8"/>
    <mergeCell ref="F7:F8"/>
    <mergeCell ref="H7:H8"/>
    <mergeCell ref="L7:L8"/>
    <mergeCell ref="M7:M8"/>
    <mergeCell ref="E5:E8"/>
    <mergeCell ref="J5:J8"/>
    <mergeCell ref="A9:B9"/>
    <mergeCell ref="N9:O9"/>
    <mergeCell ref="A10:B10"/>
    <mergeCell ref="N10:O10"/>
    <mergeCell ref="A11:B11"/>
    <mergeCell ref="N11:O11"/>
    <mergeCell ref="A13:A18"/>
    <mergeCell ref="A12:B12"/>
    <mergeCell ref="N12:O12"/>
    <mergeCell ref="O13:O18"/>
    <mergeCell ref="A19:B19"/>
    <mergeCell ref="N19:O19"/>
    <mergeCell ref="A20:B20"/>
    <mergeCell ref="N20:O20"/>
    <mergeCell ref="N22:O22"/>
    <mergeCell ref="A21:B21"/>
    <mergeCell ref="N21:O21"/>
    <mergeCell ref="A22:B22"/>
    <mergeCell ref="A25:B25"/>
    <mergeCell ref="N25:O25"/>
    <mergeCell ref="A24:B24"/>
    <mergeCell ref="N24:O24"/>
    <mergeCell ref="A23:B23"/>
    <mergeCell ref="N23:O23"/>
    <mergeCell ref="A30:D30"/>
    <mergeCell ref="A29:B29"/>
    <mergeCell ref="N29:O29"/>
    <mergeCell ref="A26:B26"/>
    <mergeCell ref="N26:O26"/>
    <mergeCell ref="A27:B27"/>
    <mergeCell ref="N27:O27"/>
    <mergeCell ref="A28:B28"/>
    <mergeCell ref="N28:O28"/>
    <mergeCell ref="M30:O30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P31"/>
  <sheetViews>
    <sheetView rightToLeft="1" view="pageBreakPreview" zoomScale="80" zoomScaleNormal="75" zoomScaleSheetLayoutView="80" zoomScalePageLayoutView="0" workbookViewId="0" topLeftCell="A11">
      <selection activeCell="A31" sqref="A31:B31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13.28125" style="0" customWidth="1"/>
    <col min="4" max="4" width="14.8515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3.140625" style="0" customWidth="1"/>
    <col min="9" max="9" width="11.57421875" style="0" customWidth="1"/>
    <col min="10" max="10" width="12.7109375" style="0" customWidth="1"/>
    <col min="11" max="11" width="10.7109375" style="0" customWidth="1"/>
    <col min="12" max="12" width="8.421875" style="0" customWidth="1"/>
    <col min="13" max="13" width="8.140625" style="0" customWidth="1"/>
    <col min="14" max="14" width="19.140625" style="0" customWidth="1"/>
    <col min="15" max="15" width="18.140625" style="0" customWidth="1"/>
    <col min="16" max="16" width="6.421875" style="0" customWidth="1"/>
  </cols>
  <sheetData>
    <row r="1" spans="1:16" ht="16.5" customHeight="1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24" customHeight="1">
      <c r="A2" s="455" t="s">
        <v>635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34.5" customHeight="1">
      <c r="A3" s="456" t="s">
        <v>639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</row>
    <row r="4" spans="1:16" ht="18.75" thickBot="1">
      <c r="A4" s="457" t="s">
        <v>479</v>
      </c>
      <c r="B4" s="457"/>
      <c r="C4" s="457"/>
      <c r="D4" s="457"/>
      <c r="E4" s="457"/>
      <c r="F4" s="457"/>
      <c r="G4" s="457"/>
      <c r="H4" s="409" t="s">
        <v>355</v>
      </c>
      <c r="I4" s="409"/>
      <c r="J4" s="409"/>
      <c r="K4" s="409"/>
      <c r="L4" s="409"/>
      <c r="M4" s="409"/>
      <c r="N4" s="409"/>
      <c r="O4" s="409"/>
      <c r="P4" s="409"/>
    </row>
    <row r="5" spans="1:16" ht="21.75" customHeight="1" thickTop="1">
      <c r="A5" s="340" t="s">
        <v>101</v>
      </c>
      <c r="B5" s="340"/>
      <c r="C5" s="340" t="s">
        <v>322</v>
      </c>
      <c r="D5" s="340" t="s">
        <v>317</v>
      </c>
      <c r="E5" s="340"/>
      <c r="F5" s="340"/>
      <c r="G5" s="340"/>
      <c r="H5" s="340"/>
      <c r="I5" s="340"/>
      <c r="J5" s="340"/>
      <c r="K5" s="340"/>
      <c r="L5" s="340"/>
      <c r="M5" s="397" t="s">
        <v>427</v>
      </c>
      <c r="N5" s="397" t="s">
        <v>578</v>
      </c>
      <c r="O5" s="365" t="s">
        <v>290</v>
      </c>
      <c r="P5" s="365"/>
    </row>
    <row r="6" spans="1:16" ht="21.75" customHeight="1">
      <c r="A6" s="410"/>
      <c r="B6" s="410"/>
      <c r="C6" s="410"/>
      <c r="D6" s="410" t="s">
        <v>419</v>
      </c>
      <c r="E6" s="410"/>
      <c r="F6" s="410"/>
      <c r="G6" s="410"/>
      <c r="H6" s="410"/>
      <c r="I6" s="410"/>
      <c r="J6" s="410"/>
      <c r="K6" s="410"/>
      <c r="L6" s="410"/>
      <c r="M6" s="398"/>
      <c r="N6" s="398"/>
      <c r="O6" s="366"/>
      <c r="P6" s="366"/>
    </row>
    <row r="7" spans="1:16" ht="21.75" customHeight="1">
      <c r="A7" s="410"/>
      <c r="B7" s="410"/>
      <c r="C7" s="398" t="s">
        <v>418</v>
      </c>
      <c r="D7" s="398" t="s">
        <v>323</v>
      </c>
      <c r="E7" s="398" t="s">
        <v>324</v>
      </c>
      <c r="F7" s="398" t="s">
        <v>325</v>
      </c>
      <c r="G7" s="398" t="s">
        <v>328</v>
      </c>
      <c r="H7" s="398" t="s">
        <v>326</v>
      </c>
      <c r="I7" s="398" t="s">
        <v>327</v>
      </c>
      <c r="J7" s="398" t="s">
        <v>329</v>
      </c>
      <c r="K7" s="398" t="s">
        <v>553</v>
      </c>
      <c r="L7" s="410" t="s">
        <v>25</v>
      </c>
      <c r="M7" s="398"/>
      <c r="N7" s="398"/>
      <c r="O7" s="366"/>
      <c r="P7" s="366"/>
    </row>
    <row r="8" spans="1:16" ht="50.25" customHeight="1">
      <c r="A8" s="410"/>
      <c r="B8" s="410"/>
      <c r="C8" s="398"/>
      <c r="D8" s="398"/>
      <c r="E8" s="398"/>
      <c r="F8" s="398"/>
      <c r="G8" s="398"/>
      <c r="H8" s="398"/>
      <c r="I8" s="398"/>
      <c r="J8" s="398"/>
      <c r="K8" s="398"/>
      <c r="L8" s="410"/>
      <c r="M8" s="398"/>
      <c r="N8" s="398"/>
      <c r="O8" s="366"/>
      <c r="P8" s="366"/>
    </row>
    <row r="9" spans="1:16" ht="23.25" customHeight="1">
      <c r="A9" s="410"/>
      <c r="B9" s="410"/>
      <c r="C9" s="398"/>
      <c r="D9" s="398" t="s">
        <v>421</v>
      </c>
      <c r="E9" s="398" t="s">
        <v>420</v>
      </c>
      <c r="F9" s="398" t="s">
        <v>422</v>
      </c>
      <c r="G9" s="398" t="s">
        <v>423</v>
      </c>
      <c r="H9" s="398" t="s">
        <v>424</v>
      </c>
      <c r="I9" s="398" t="s">
        <v>425</v>
      </c>
      <c r="J9" s="398" t="s">
        <v>426</v>
      </c>
      <c r="K9" s="398" t="s">
        <v>554</v>
      </c>
      <c r="L9" s="398" t="s">
        <v>298</v>
      </c>
      <c r="M9" s="398" t="s">
        <v>298</v>
      </c>
      <c r="N9" s="398" t="s">
        <v>607</v>
      </c>
      <c r="O9" s="366"/>
      <c r="P9" s="366"/>
    </row>
    <row r="10" spans="1:16" ht="43.5" customHeight="1" thickBot="1">
      <c r="A10" s="447"/>
      <c r="B10" s="447"/>
      <c r="C10" s="159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52"/>
      <c r="P10" s="452"/>
    </row>
    <row r="11" spans="1:16" ht="19.5" customHeight="1" thickTop="1">
      <c r="A11" s="453" t="s">
        <v>41</v>
      </c>
      <c r="B11" s="453"/>
      <c r="C11" s="156">
        <v>465</v>
      </c>
      <c r="D11" s="156">
        <v>0</v>
      </c>
      <c r="E11" s="156">
        <v>1</v>
      </c>
      <c r="F11" s="156">
        <v>0</v>
      </c>
      <c r="G11" s="156">
        <v>0</v>
      </c>
      <c r="H11" s="156">
        <v>5</v>
      </c>
      <c r="I11" s="156">
        <v>7</v>
      </c>
      <c r="J11" s="156">
        <v>2</v>
      </c>
      <c r="K11" s="156">
        <v>2</v>
      </c>
      <c r="L11" s="156">
        <f>SUM(D11:K11)</f>
        <v>17</v>
      </c>
      <c r="M11" s="156">
        <v>482</v>
      </c>
      <c r="N11" s="156">
        <v>17</v>
      </c>
      <c r="O11" s="344" t="s">
        <v>429</v>
      </c>
      <c r="P11" s="344"/>
    </row>
    <row r="12" spans="1:16" ht="21.75" customHeight="1">
      <c r="A12" s="360" t="s">
        <v>42</v>
      </c>
      <c r="B12" s="360"/>
      <c r="C12" s="156">
        <v>395</v>
      </c>
      <c r="D12" s="156">
        <v>0</v>
      </c>
      <c r="E12" s="156">
        <v>0</v>
      </c>
      <c r="F12" s="156">
        <v>1</v>
      </c>
      <c r="G12" s="156">
        <v>0</v>
      </c>
      <c r="H12" s="156">
        <v>4</v>
      </c>
      <c r="I12" s="156">
        <v>6</v>
      </c>
      <c r="J12" s="156">
        <v>8</v>
      </c>
      <c r="K12" s="156">
        <v>0</v>
      </c>
      <c r="L12" s="156">
        <f>SUM(D12:K12)</f>
        <v>19</v>
      </c>
      <c r="M12" s="156">
        <v>414</v>
      </c>
      <c r="N12" s="156">
        <v>171</v>
      </c>
      <c r="O12" s="372" t="s">
        <v>375</v>
      </c>
      <c r="P12" s="372"/>
    </row>
    <row r="13" spans="1:16" ht="21.75" customHeight="1">
      <c r="A13" s="360" t="s">
        <v>43</v>
      </c>
      <c r="B13" s="360"/>
      <c r="C13" s="156">
        <v>431</v>
      </c>
      <c r="D13" s="156">
        <v>0</v>
      </c>
      <c r="E13" s="156">
        <v>2</v>
      </c>
      <c r="F13" s="156">
        <v>0</v>
      </c>
      <c r="G13" s="156">
        <v>7</v>
      </c>
      <c r="H13" s="156">
        <v>0</v>
      </c>
      <c r="I13" s="156">
        <v>12</v>
      </c>
      <c r="J13" s="156">
        <v>4</v>
      </c>
      <c r="K13" s="156">
        <v>0</v>
      </c>
      <c r="L13" s="156">
        <f aca="true" t="shared" si="0" ref="L13:L30">SUM(D13:K13)</f>
        <v>25</v>
      </c>
      <c r="M13" s="156">
        <v>456</v>
      </c>
      <c r="N13" s="156">
        <v>82</v>
      </c>
      <c r="O13" s="372" t="s">
        <v>171</v>
      </c>
      <c r="P13" s="372"/>
    </row>
    <row r="14" spans="1:16" ht="21.75" customHeight="1">
      <c r="A14" s="360" t="s">
        <v>228</v>
      </c>
      <c r="B14" s="360"/>
      <c r="C14" s="156">
        <v>399</v>
      </c>
      <c r="D14" s="156">
        <v>0</v>
      </c>
      <c r="E14" s="156">
        <v>2</v>
      </c>
      <c r="F14" s="156">
        <v>0</v>
      </c>
      <c r="G14" s="156">
        <v>2</v>
      </c>
      <c r="H14" s="156">
        <v>8</v>
      </c>
      <c r="I14" s="156">
        <v>13</v>
      </c>
      <c r="J14" s="156">
        <v>0</v>
      </c>
      <c r="K14" s="156">
        <v>0</v>
      </c>
      <c r="L14" s="156">
        <f t="shared" si="0"/>
        <v>25</v>
      </c>
      <c r="M14" s="156">
        <v>424</v>
      </c>
      <c r="N14" s="156">
        <v>103</v>
      </c>
      <c r="O14" s="372" t="s">
        <v>305</v>
      </c>
      <c r="P14" s="372"/>
    </row>
    <row r="15" spans="1:16" ht="21.75" customHeight="1">
      <c r="A15" s="348" t="s">
        <v>608</v>
      </c>
      <c r="B15" s="109" t="s">
        <v>263</v>
      </c>
      <c r="C15" s="156">
        <v>430</v>
      </c>
      <c r="D15" s="156">
        <v>0</v>
      </c>
      <c r="E15" s="156">
        <v>4</v>
      </c>
      <c r="F15" s="156">
        <v>6</v>
      </c>
      <c r="G15" s="156">
        <v>8</v>
      </c>
      <c r="H15" s="156">
        <v>12</v>
      </c>
      <c r="I15" s="156">
        <v>17</v>
      </c>
      <c r="J15" s="156">
        <v>8</v>
      </c>
      <c r="K15" s="156">
        <v>0</v>
      </c>
      <c r="L15" s="156">
        <f t="shared" si="0"/>
        <v>55</v>
      </c>
      <c r="M15" s="156">
        <v>485</v>
      </c>
      <c r="N15" s="156">
        <v>64</v>
      </c>
      <c r="O15" s="169" t="s">
        <v>564</v>
      </c>
      <c r="P15" s="351" t="s">
        <v>172</v>
      </c>
    </row>
    <row r="16" spans="1:16" ht="21.75" customHeight="1">
      <c r="A16" s="349"/>
      <c r="B16" s="109" t="s">
        <v>264</v>
      </c>
      <c r="C16" s="156">
        <v>727</v>
      </c>
      <c r="D16" s="156">
        <v>0</v>
      </c>
      <c r="E16" s="156">
        <v>2</v>
      </c>
      <c r="F16" s="156">
        <v>3</v>
      </c>
      <c r="G16" s="156">
        <v>2</v>
      </c>
      <c r="H16" s="156">
        <v>11</v>
      </c>
      <c r="I16" s="156">
        <v>11</v>
      </c>
      <c r="J16" s="156">
        <v>2</v>
      </c>
      <c r="K16" s="156">
        <v>8</v>
      </c>
      <c r="L16" s="156">
        <f t="shared" si="0"/>
        <v>39</v>
      </c>
      <c r="M16" s="156">
        <v>766</v>
      </c>
      <c r="N16" s="156">
        <v>136</v>
      </c>
      <c r="O16" s="169" t="s">
        <v>565</v>
      </c>
      <c r="P16" s="352"/>
    </row>
    <row r="17" spans="1:16" ht="21.75" customHeight="1">
      <c r="A17" s="349"/>
      <c r="B17" s="109" t="s">
        <v>265</v>
      </c>
      <c r="C17" s="156">
        <v>223</v>
      </c>
      <c r="D17" s="156">
        <v>0</v>
      </c>
      <c r="E17" s="156">
        <v>0</v>
      </c>
      <c r="F17" s="156">
        <v>1</v>
      </c>
      <c r="G17" s="156">
        <v>5</v>
      </c>
      <c r="H17" s="156">
        <v>1</v>
      </c>
      <c r="I17" s="156">
        <v>7</v>
      </c>
      <c r="J17" s="156">
        <v>0</v>
      </c>
      <c r="K17" s="156">
        <v>0</v>
      </c>
      <c r="L17" s="156">
        <f t="shared" si="0"/>
        <v>14</v>
      </c>
      <c r="M17" s="156">
        <v>237</v>
      </c>
      <c r="N17" s="156">
        <v>40</v>
      </c>
      <c r="O17" s="154" t="s">
        <v>566</v>
      </c>
      <c r="P17" s="352"/>
    </row>
    <row r="18" spans="1:16" ht="21.75" customHeight="1">
      <c r="A18" s="349"/>
      <c r="B18" s="109" t="s">
        <v>266</v>
      </c>
      <c r="C18" s="156">
        <v>550</v>
      </c>
      <c r="D18" s="156">
        <v>0</v>
      </c>
      <c r="E18" s="156">
        <v>1</v>
      </c>
      <c r="F18" s="156">
        <v>1</v>
      </c>
      <c r="G18" s="156">
        <v>4</v>
      </c>
      <c r="H18" s="156">
        <v>14</v>
      </c>
      <c r="I18" s="156">
        <v>9</v>
      </c>
      <c r="J18" s="156">
        <v>0</v>
      </c>
      <c r="K18" s="156">
        <v>0</v>
      </c>
      <c r="L18" s="156">
        <f t="shared" si="0"/>
        <v>29</v>
      </c>
      <c r="M18" s="156">
        <v>579</v>
      </c>
      <c r="N18" s="156">
        <v>152</v>
      </c>
      <c r="O18" s="154" t="s">
        <v>376</v>
      </c>
      <c r="P18" s="352"/>
    </row>
    <row r="19" spans="1:16" ht="21.75" customHeight="1">
      <c r="A19" s="349"/>
      <c r="B19" s="109" t="s">
        <v>267</v>
      </c>
      <c r="C19" s="156">
        <v>391</v>
      </c>
      <c r="D19" s="156">
        <v>0</v>
      </c>
      <c r="E19" s="156">
        <v>5</v>
      </c>
      <c r="F19" s="156">
        <v>0</v>
      </c>
      <c r="G19" s="156">
        <v>2</v>
      </c>
      <c r="H19" s="156">
        <v>9</v>
      </c>
      <c r="I19" s="156">
        <v>11</v>
      </c>
      <c r="J19" s="156">
        <v>0</v>
      </c>
      <c r="K19" s="156">
        <v>0</v>
      </c>
      <c r="L19" s="156">
        <f t="shared" si="0"/>
        <v>27</v>
      </c>
      <c r="M19" s="156">
        <v>418</v>
      </c>
      <c r="N19" s="156">
        <v>170</v>
      </c>
      <c r="O19" s="154" t="s">
        <v>377</v>
      </c>
      <c r="P19" s="352"/>
    </row>
    <row r="20" spans="1:16" ht="21.75" customHeight="1">
      <c r="A20" s="350"/>
      <c r="B20" s="109" t="s">
        <v>268</v>
      </c>
      <c r="C20" s="156">
        <v>324</v>
      </c>
      <c r="D20" s="156">
        <v>0</v>
      </c>
      <c r="E20" s="156">
        <v>0</v>
      </c>
      <c r="F20" s="156">
        <v>0</v>
      </c>
      <c r="G20" s="156">
        <v>2</v>
      </c>
      <c r="H20" s="156">
        <v>6</v>
      </c>
      <c r="I20" s="156">
        <v>10</v>
      </c>
      <c r="J20" s="156">
        <v>2</v>
      </c>
      <c r="K20" s="156">
        <v>0</v>
      </c>
      <c r="L20" s="156">
        <f t="shared" si="0"/>
        <v>20</v>
      </c>
      <c r="M20" s="156">
        <v>344</v>
      </c>
      <c r="N20" s="156">
        <v>79</v>
      </c>
      <c r="O20" s="171" t="s">
        <v>378</v>
      </c>
      <c r="P20" s="353"/>
    </row>
    <row r="21" spans="1:16" ht="21.75" customHeight="1">
      <c r="A21" s="360" t="s">
        <v>52</v>
      </c>
      <c r="B21" s="360"/>
      <c r="C21" s="156">
        <v>339</v>
      </c>
      <c r="D21" s="156">
        <v>0</v>
      </c>
      <c r="E21" s="156">
        <v>0</v>
      </c>
      <c r="F21" s="156">
        <v>1</v>
      </c>
      <c r="G21" s="156">
        <v>1</v>
      </c>
      <c r="H21" s="156">
        <v>8</v>
      </c>
      <c r="I21" s="156">
        <v>5</v>
      </c>
      <c r="J21" s="156">
        <v>16</v>
      </c>
      <c r="K21" s="156">
        <v>0</v>
      </c>
      <c r="L21" s="156">
        <f t="shared" si="0"/>
        <v>31</v>
      </c>
      <c r="M21" s="156">
        <v>370</v>
      </c>
      <c r="N21" s="156">
        <v>6</v>
      </c>
      <c r="O21" s="338" t="s">
        <v>379</v>
      </c>
      <c r="P21" s="338"/>
    </row>
    <row r="22" spans="1:16" ht="21.75" customHeight="1">
      <c r="A22" s="360" t="s">
        <v>53</v>
      </c>
      <c r="B22" s="360"/>
      <c r="C22" s="156">
        <v>452</v>
      </c>
      <c r="D22" s="156">
        <v>4</v>
      </c>
      <c r="E22" s="156">
        <v>0</v>
      </c>
      <c r="F22" s="156">
        <v>1</v>
      </c>
      <c r="G22" s="156">
        <v>1</v>
      </c>
      <c r="H22" s="156">
        <v>6</v>
      </c>
      <c r="I22" s="156">
        <v>5</v>
      </c>
      <c r="J22" s="156">
        <v>3</v>
      </c>
      <c r="K22" s="156">
        <v>0</v>
      </c>
      <c r="L22" s="156">
        <f t="shared" si="0"/>
        <v>20</v>
      </c>
      <c r="M22" s="156">
        <v>472</v>
      </c>
      <c r="N22" s="156">
        <v>65</v>
      </c>
      <c r="O22" s="338" t="s">
        <v>173</v>
      </c>
      <c r="P22" s="338"/>
    </row>
    <row r="23" spans="1:16" ht="21.75" customHeight="1">
      <c r="A23" s="360" t="s">
        <v>54</v>
      </c>
      <c r="B23" s="360"/>
      <c r="C23" s="156">
        <v>411</v>
      </c>
      <c r="D23" s="156">
        <v>0</v>
      </c>
      <c r="E23" s="156">
        <v>0</v>
      </c>
      <c r="F23" s="156">
        <v>1</v>
      </c>
      <c r="G23" s="156">
        <v>1</v>
      </c>
      <c r="H23" s="156">
        <v>3</v>
      </c>
      <c r="I23" s="156">
        <v>6</v>
      </c>
      <c r="J23" s="156">
        <v>1</v>
      </c>
      <c r="K23" s="156">
        <v>0</v>
      </c>
      <c r="L23" s="156">
        <f t="shared" si="0"/>
        <v>12</v>
      </c>
      <c r="M23" s="156">
        <v>423</v>
      </c>
      <c r="N23" s="156">
        <v>254</v>
      </c>
      <c r="O23" s="338" t="s">
        <v>174</v>
      </c>
      <c r="P23" s="338"/>
    </row>
    <row r="24" spans="1:16" ht="16.5" customHeight="1">
      <c r="A24" s="360" t="s">
        <v>55</v>
      </c>
      <c r="B24" s="360"/>
      <c r="C24" s="156">
        <v>338</v>
      </c>
      <c r="D24" s="156">
        <v>0</v>
      </c>
      <c r="E24" s="156">
        <v>1</v>
      </c>
      <c r="F24" s="156">
        <v>1</v>
      </c>
      <c r="G24" s="156">
        <v>0</v>
      </c>
      <c r="H24" s="156">
        <v>4</v>
      </c>
      <c r="I24" s="156">
        <v>5</v>
      </c>
      <c r="J24" s="156">
        <v>0</v>
      </c>
      <c r="K24" s="156">
        <v>0</v>
      </c>
      <c r="L24" s="156">
        <f t="shared" si="0"/>
        <v>11</v>
      </c>
      <c r="M24" s="156">
        <v>349</v>
      </c>
      <c r="N24" s="156">
        <v>151</v>
      </c>
      <c r="O24" s="338" t="s">
        <v>175</v>
      </c>
      <c r="P24" s="338"/>
    </row>
    <row r="25" spans="1:16" ht="21.75" customHeight="1">
      <c r="A25" s="422" t="s">
        <v>134</v>
      </c>
      <c r="B25" s="422"/>
      <c r="C25" s="156">
        <v>337</v>
      </c>
      <c r="D25" s="156">
        <v>0</v>
      </c>
      <c r="E25" s="156">
        <v>0</v>
      </c>
      <c r="F25" s="156">
        <v>1</v>
      </c>
      <c r="G25" s="156">
        <v>3</v>
      </c>
      <c r="H25" s="156">
        <v>10</v>
      </c>
      <c r="I25" s="156">
        <v>5</v>
      </c>
      <c r="J25" s="156">
        <v>3</v>
      </c>
      <c r="K25" s="156">
        <v>0</v>
      </c>
      <c r="L25" s="156">
        <f t="shared" si="0"/>
        <v>22</v>
      </c>
      <c r="M25" s="156">
        <v>359</v>
      </c>
      <c r="N25" s="156">
        <v>15</v>
      </c>
      <c r="O25" s="338" t="s">
        <v>176</v>
      </c>
      <c r="P25" s="338"/>
    </row>
    <row r="26" spans="1:16" ht="21.75" customHeight="1">
      <c r="A26" s="360" t="s">
        <v>57</v>
      </c>
      <c r="B26" s="360"/>
      <c r="C26" s="156">
        <v>153</v>
      </c>
      <c r="D26" s="156">
        <v>0</v>
      </c>
      <c r="E26" s="156">
        <v>0</v>
      </c>
      <c r="F26" s="156">
        <v>2</v>
      </c>
      <c r="G26" s="156">
        <v>2</v>
      </c>
      <c r="H26" s="156">
        <v>2</v>
      </c>
      <c r="I26" s="156">
        <v>5</v>
      </c>
      <c r="J26" s="156">
        <v>2</v>
      </c>
      <c r="K26" s="156">
        <v>0</v>
      </c>
      <c r="L26" s="156">
        <f t="shared" si="0"/>
        <v>13</v>
      </c>
      <c r="M26" s="156">
        <v>166</v>
      </c>
      <c r="N26" s="156">
        <v>32</v>
      </c>
      <c r="O26" s="338" t="s">
        <v>380</v>
      </c>
      <c r="P26" s="338"/>
    </row>
    <row r="27" spans="1:16" ht="21.75" customHeight="1">
      <c r="A27" s="360" t="s">
        <v>58</v>
      </c>
      <c r="B27" s="360"/>
      <c r="C27" s="156">
        <v>339</v>
      </c>
      <c r="D27" s="156">
        <v>0</v>
      </c>
      <c r="E27" s="156">
        <v>1</v>
      </c>
      <c r="F27" s="156">
        <v>2</v>
      </c>
      <c r="G27" s="156">
        <v>1</v>
      </c>
      <c r="H27" s="156">
        <v>7</v>
      </c>
      <c r="I27" s="156">
        <v>2</v>
      </c>
      <c r="J27" s="156">
        <v>1</v>
      </c>
      <c r="K27" s="156">
        <v>0</v>
      </c>
      <c r="L27" s="156">
        <f t="shared" si="0"/>
        <v>14</v>
      </c>
      <c r="M27" s="156">
        <v>353</v>
      </c>
      <c r="N27" s="156">
        <v>166</v>
      </c>
      <c r="O27" s="338" t="s">
        <v>178</v>
      </c>
      <c r="P27" s="338"/>
    </row>
    <row r="28" spans="1:16" ht="21.75" customHeight="1">
      <c r="A28" s="360" t="s">
        <v>229</v>
      </c>
      <c r="B28" s="360"/>
      <c r="C28" s="156">
        <v>306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f t="shared" si="0"/>
        <v>0</v>
      </c>
      <c r="M28" s="156">
        <v>306</v>
      </c>
      <c r="N28" s="156">
        <v>85</v>
      </c>
      <c r="O28" s="338" t="s">
        <v>179</v>
      </c>
      <c r="P28" s="338"/>
    </row>
    <row r="29" spans="1:16" ht="18.75" customHeight="1">
      <c r="A29" s="360" t="s">
        <v>60</v>
      </c>
      <c r="B29" s="360"/>
      <c r="C29" s="156">
        <v>279</v>
      </c>
      <c r="D29" s="156">
        <v>0</v>
      </c>
      <c r="E29" s="156">
        <v>0</v>
      </c>
      <c r="F29" s="156">
        <v>9</v>
      </c>
      <c r="G29" s="156">
        <v>0</v>
      </c>
      <c r="H29" s="156">
        <v>2</v>
      </c>
      <c r="I29" s="156">
        <v>6</v>
      </c>
      <c r="J29" s="156">
        <v>1</v>
      </c>
      <c r="K29" s="156">
        <v>0</v>
      </c>
      <c r="L29" s="156">
        <f t="shared" si="0"/>
        <v>18</v>
      </c>
      <c r="M29" s="156">
        <v>297</v>
      </c>
      <c r="N29" s="156">
        <v>129</v>
      </c>
      <c r="O29" s="338" t="s">
        <v>180</v>
      </c>
      <c r="P29" s="338"/>
    </row>
    <row r="30" spans="1:16" ht="19.5" customHeight="1" thickBot="1">
      <c r="A30" s="384" t="s">
        <v>61</v>
      </c>
      <c r="B30" s="384"/>
      <c r="C30" s="157">
        <v>811</v>
      </c>
      <c r="D30" s="157">
        <v>0</v>
      </c>
      <c r="E30" s="157">
        <v>3</v>
      </c>
      <c r="F30" s="157">
        <v>4</v>
      </c>
      <c r="G30" s="157">
        <v>2</v>
      </c>
      <c r="H30" s="157">
        <v>12</v>
      </c>
      <c r="I30" s="157">
        <v>10</v>
      </c>
      <c r="J30" s="157">
        <v>0</v>
      </c>
      <c r="K30" s="157">
        <v>0</v>
      </c>
      <c r="L30" s="157">
        <f t="shared" si="0"/>
        <v>31</v>
      </c>
      <c r="M30" s="156">
        <v>842</v>
      </c>
      <c r="N30" s="156">
        <v>52</v>
      </c>
      <c r="O30" s="443" t="s">
        <v>381</v>
      </c>
      <c r="P30" s="444"/>
    </row>
    <row r="31" spans="1:16" ht="21.75" customHeight="1" thickBot="1" thickTop="1">
      <c r="A31" s="440" t="s">
        <v>25</v>
      </c>
      <c r="B31" s="440"/>
      <c r="C31" s="160">
        <f>SUM(C11:C30)</f>
        <v>8100</v>
      </c>
      <c r="D31" s="160">
        <f aca="true" t="shared" si="1" ref="D31:L31">SUM(D11:D30)</f>
        <v>4</v>
      </c>
      <c r="E31" s="160">
        <f t="shared" si="1"/>
        <v>22</v>
      </c>
      <c r="F31" s="160">
        <f t="shared" si="1"/>
        <v>34</v>
      </c>
      <c r="G31" s="160">
        <f t="shared" si="1"/>
        <v>43</v>
      </c>
      <c r="H31" s="160">
        <f t="shared" si="1"/>
        <v>124</v>
      </c>
      <c r="I31" s="160">
        <f t="shared" si="1"/>
        <v>152</v>
      </c>
      <c r="J31" s="160">
        <f>SUM(J11:J30)</f>
        <v>53</v>
      </c>
      <c r="K31" s="160">
        <f t="shared" si="1"/>
        <v>10</v>
      </c>
      <c r="L31" s="160">
        <f t="shared" si="1"/>
        <v>442</v>
      </c>
      <c r="M31" s="160">
        <v>8542</v>
      </c>
      <c r="N31" s="160">
        <f>SUM(N11:N30)</f>
        <v>1969</v>
      </c>
      <c r="O31" s="441" t="s">
        <v>298</v>
      </c>
      <c r="P31" s="441"/>
    </row>
    <row r="32" ht="13.5" thickTop="1"/>
  </sheetData>
  <sheetProtection/>
  <mergeCells count="65">
    <mergeCell ref="K9:K10"/>
    <mergeCell ref="L9:L10"/>
    <mergeCell ref="M9:M10"/>
    <mergeCell ref="G9:G10"/>
    <mergeCell ref="H9:H10"/>
    <mergeCell ref="I9:I10"/>
    <mergeCell ref="J9:J10"/>
    <mergeCell ref="I7:I8"/>
    <mergeCell ref="K7:K8"/>
    <mergeCell ref="L7:L8"/>
    <mergeCell ref="D6:L6"/>
    <mergeCell ref="F7:F8"/>
    <mergeCell ref="G7:G8"/>
    <mergeCell ref="H7:H8"/>
    <mergeCell ref="J7:J8"/>
    <mergeCell ref="A1:P1"/>
    <mergeCell ref="A2:P2"/>
    <mergeCell ref="A3:P3"/>
    <mergeCell ref="A4:G4"/>
    <mergeCell ref="H4:P4"/>
    <mergeCell ref="A5:B10"/>
    <mergeCell ref="C5:C6"/>
    <mergeCell ref="D5:L5"/>
    <mergeCell ref="M5:M8"/>
    <mergeCell ref="O5:P10"/>
    <mergeCell ref="A11:B11"/>
    <mergeCell ref="O11:P11"/>
    <mergeCell ref="A12:B12"/>
    <mergeCell ref="O12:P12"/>
    <mergeCell ref="D9:D10"/>
    <mergeCell ref="E9:E10"/>
    <mergeCell ref="F9:F10"/>
    <mergeCell ref="C7:C9"/>
    <mergeCell ref="D7:D8"/>
    <mergeCell ref="E7:E8"/>
    <mergeCell ref="A13:B13"/>
    <mergeCell ref="O13:P13"/>
    <mergeCell ref="A14:B14"/>
    <mergeCell ref="O14:P14"/>
    <mergeCell ref="A15:A20"/>
    <mergeCell ref="P15:P20"/>
    <mergeCell ref="A21:B21"/>
    <mergeCell ref="O21:P21"/>
    <mergeCell ref="A22:B22"/>
    <mergeCell ref="O22:P22"/>
    <mergeCell ref="A23:B23"/>
    <mergeCell ref="O23:P23"/>
    <mergeCell ref="A29:B29"/>
    <mergeCell ref="O29:P29"/>
    <mergeCell ref="A24:B24"/>
    <mergeCell ref="O24:P24"/>
    <mergeCell ref="A25:B25"/>
    <mergeCell ref="O25:P25"/>
    <mergeCell ref="A26:B26"/>
    <mergeCell ref="O26:P26"/>
    <mergeCell ref="N5:N8"/>
    <mergeCell ref="N9:N10"/>
    <mergeCell ref="A30:B30"/>
    <mergeCell ref="O30:P30"/>
    <mergeCell ref="A31:B31"/>
    <mergeCell ref="O31:P31"/>
    <mergeCell ref="A27:B27"/>
    <mergeCell ref="O27:P27"/>
    <mergeCell ref="A28:B28"/>
    <mergeCell ref="O28:P28"/>
  </mergeCells>
  <printOptions horizontalCentered="1"/>
  <pageMargins left="0.5118110236220472" right="0.5118110236220472" top="0.7480314960629921" bottom="0.5118110236220472" header="0.7480314960629921" footer="0.5118110236220472"/>
  <pageSetup firstPageNumber="6" useFirstPageNumber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N29"/>
  <sheetViews>
    <sheetView rightToLeft="1" view="pageBreakPreview" zoomScale="90" zoomScaleSheetLayoutView="90" zoomScalePageLayoutView="0" workbookViewId="0" topLeftCell="A1">
      <selection activeCell="J12" sqref="J12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5.28125" style="0" customWidth="1"/>
    <col min="4" max="4" width="15.8515625" style="0" customWidth="1"/>
    <col min="5" max="5" width="14.00390625" style="0" customWidth="1"/>
    <col min="6" max="6" width="20.00390625" style="0" customWidth="1"/>
    <col min="7" max="7" width="9.57421875" style="0" customWidth="1"/>
    <col min="8" max="8" width="8.8515625" style="0" customWidth="1"/>
    <col min="9" max="9" width="11.8515625" style="0" customWidth="1"/>
    <col min="10" max="10" width="13.7109375" style="0" customWidth="1"/>
    <col min="11" max="11" width="17.8515625" style="0" customWidth="1"/>
    <col min="12" max="12" width="5.28125" style="0" customWidth="1"/>
  </cols>
  <sheetData>
    <row r="1" spans="1:12" ht="15.7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35.25" customHeight="1">
      <c r="A2" s="406" t="s">
        <v>538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ht="36" customHeight="1">
      <c r="A3" s="468" t="s">
        <v>579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</row>
    <row r="4" spans="1:12" ht="17.25" customHeight="1" thickBot="1">
      <c r="A4" s="469" t="s">
        <v>356</v>
      </c>
      <c r="B4" s="469"/>
      <c r="C4" s="469"/>
      <c r="D4" s="469"/>
      <c r="E4" s="469"/>
      <c r="F4" s="451" t="s">
        <v>480</v>
      </c>
      <c r="G4" s="451"/>
      <c r="H4" s="451"/>
      <c r="I4" s="451"/>
      <c r="J4" s="451"/>
      <c r="K4" s="451"/>
      <c r="L4" s="451"/>
    </row>
    <row r="5" spans="1:12" ht="28.5" customHeight="1" thickTop="1">
      <c r="A5" s="340" t="s">
        <v>101</v>
      </c>
      <c r="B5" s="340"/>
      <c r="C5" s="174" t="s">
        <v>330</v>
      </c>
      <c r="D5" s="174" t="s">
        <v>331</v>
      </c>
      <c r="E5" s="174" t="s">
        <v>332</v>
      </c>
      <c r="F5" s="176" t="s">
        <v>333</v>
      </c>
      <c r="G5" s="340" t="s">
        <v>337</v>
      </c>
      <c r="H5" s="340"/>
      <c r="I5" s="340"/>
      <c r="J5" s="176" t="s">
        <v>338</v>
      </c>
      <c r="K5" s="466" t="s">
        <v>290</v>
      </c>
      <c r="L5" s="466"/>
    </row>
    <row r="6" spans="1:12" ht="24.75" customHeight="1">
      <c r="A6" s="410"/>
      <c r="B6" s="410"/>
      <c r="C6" s="463" t="s">
        <v>384</v>
      </c>
      <c r="D6" s="463" t="s">
        <v>382</v>
      </c>
      <c r="E6" s="463" t="s">
        <v>383</v>
      </c>
      <c r="F6" s="463" t="s">
        <v>385</v>
      </c>
      <c r="G6" s="465" t="s">
        <v>525</v>
      </c>
      <c r="H6" s="465"/>
      <c r="I6" s="465"/>
      <c r="J6" s="463" t="s">
        <v>389</v>
      </c>
      <c r="K6" s="463"/>
      <c r="L6" s="463"/>
    </row>
    <row r="7" spans="1:12" ht="18" customHeight="1">
      <c r="A7" s="410"/>
      <c r="B7" s="410"/>
      <c r="C7" s="463"/>
      <c r="D7" s="463"/>
      <c r="E7" s="463"/>
      <c r="F7" s="463"/>
      <c r="G7" s="132" t="s">
        <v>334</v>
      </c>
      <c r="H7" s="132" t="s">
        <v>335</v>
      </c>
      <c r="I7" s="132" t="s">
        <v>336</v>
      </c>
      <c r="J7" s="463"/>
      <c r="K7" s="463"/>
      <c r="L7" s="463"/>
    </row>
    <row r="8" spans="1:12" ht="21.75" customHeight="1" thickBot="1">
      <c r="A8" s="447"/>
      <c r="B8" s="447"/>
      <c r="C8" s="464"/>
      <c r="D8" s="464"/>
      <c r="E8" s="464"/>
      <c r="F8" s="464"/>
      <c r="G8" s="159" t="s">
        <v>387</v>
      </c>
      <c r="H8" s="159" t="s">
        <v>524</v>
      </c>
      <c r="I8" s="159" t="s">
        <v>388</v>
      </c>
      <c r="J8" s="464"/>
      <c r="K8" s="467"/>
      <c r="L8" s="467"/>
    </row>
    <row r="9" spans="1:12" ht="21.75" customHeight="1" thickTop="1">
      <c r="A9" s="448" t="s">
        <v>41</v>
      </c>
      <c r="B9" s="448"/>
      <c r="C9" s="185">
        <v>23</v>
      </c>
      <c r="D9" s="185">
        <v>21</v>
      </c>
      <c r="E9" s="185">
        <v>16</v>
      </c>
      <c r="F9" s="105">
        <v>14</v>
      </c>
      <c r="G9" s="185">
        <v>0</v>
      </c>
      <c r="H9" s="185">
        <v>0</v>
      </c>
      <c r="I9" s="185">
        <v>0</v>
      </c>
      <c r="J9" s="185">
        <v>19</v>
      </c>
      <c r="K9" s="344" t="s">
        <v>429</v>
      </c>
      <c r="L9" s="344"/>
    </row>
    <row r="10" spans="1:12" ht="18.75" customHeight="1">
      <c r="A10" s="461" t="s">
        <v>42</v>
      </c>
      <c r="B10" s="461"/>
      <c r="C10" s="185">
        <v>2</v>
      </c>
      <c r="D10" s="185">
        <v>3</v>
      </c>
      <c r="E10" s="185">
        <v>0</v>
      </c>
      <c r="F10" s="105">
        <v>1</v>
      </c>
      <c r="G10" s="185">
        <v>4</v>
      </c>
      <c r="H10" s="185">
        <v>2</v>
      </c>
      <c r="I10" s="185">
        <v>0</v>
      </c>
      <c r="J10" s="185">
        <v>0</v>
      </c>
      <c r="K10" s="372" t="s">
        <v>375</v>
      </c>
      <c r="L10" s="372"/>
    </row>
    <row r="11" spans="1:12" ht="18.75" customHeight="1">
      <c r="A11" s="461" t="s">
        <v>43</v>
      </c>
      <c r="B11" s="461"/>
      <c r="C11" s="185">
        <v>6</v>
      </c>
      <c r="D11" s="185">
        <v>10</v>
      </c>
      <c r="E11" s="185">
        <v>0</v>
      </c>
      <c r="F11" s="105">
        <v>0</v>
      </c>
      <c r="G11" s="185">
        <v>33</v>
      </c>
      <c r="H11" s="185">
        <v>18</v>
      </c>
      <c r="I11" s="185">
        <v>1</v>
      </c>
      <c r="J11" s="185">
        <v>0</v>
      </c>
      <c r="K11" s="372" t="s">
        <v>171</v>
      </c>
      <c r="L11" s="372"/>
    </row>
    <row r="12" spans="1:14" ht="18.75" customHeight="1">
      <c r="A12" s="461" t="s">
        <v>228</v>
      </c>
      <c r="B12" s="461"/>
      <c r="C12" s="185">
        <v>0</v>
      </c>
      <c r="D12" s="185">
        <v>0</v>
      </c>
      <c r="E12" s="185">
        <v>0</v>
      </c>
      <c r="F12" s="105">
        <v>0</v>
      </c>
      <c r="G12" s="185">
        <v>0</v>
      </c>
      <c r="H12" s="185">
        <v>1</v>
      </c>
      <c r="I12" s="185">
        <v>0</v>
      </c>
      <c r="J12" s="185">
        <v>0</v>
      </c>
      <c r="K12" s="372" t="s">
        <v>305</v>
      </c>
      <c r="L12" s="372"/>
      <c r="N12" s="97"/>
    </row>
    <row r="13" spans="1:12" ht="18.75" customHeight="1">
      <c r="A13" s="348" t="s">
        <v>608</v>
      </c>
      <c r="B13" s="115" t="s">
        <v>263</v>
      </c>
      <c r="C13" s="185">
        <v>11</v>
      </c>
      <c r="D13" s="185">
        <v>14</v>
      </c>
      <c r="E13" s="185">
        <v>0</v>
      </c>
      <c r="F13" s="105">
        <v>22</v>
      </c>
      <c r="G13" s="185">
        <v>0</v>
      </c>
      <c r="H13" s="185">
        <v>0</v>
      </c>
      <c r="I13" s="185">
        <v>0</v>
      </c>
      <c r="J13" s="185">
        <v>0</v>
      </c>
      <c r="K13" s="221" t="s">
        <v>564</v>
      </c>
      <c r="L13" s="351" t="s">
        <v>172</v>
      </c>
    </row>
    <row r="14" spans="1:12" ht="18.75" customHeight="1">
      <c r="A14" s="349"/>
      <c r="B14" s="115" t="s">
        <v>264</v>
      </c>
      <c r="C14" s="185">
        <v>34</v>
      </c>
      <c r="D14" s="185">
        <v>33</v>
      </c>
      <c r="E14" s="185">
        <v>26</v>
      </c>
      <c r="F14" s="105">
        <v>54</v>
      </c>
      <c r="G14" s="185">
        <v>0</v>
      </c>
      <c r="H14" s="185">
        <v>0</v>
      </c>
      <c r="I14" s="185">
        <v>0</v>
      </c>
      <c r="J14" s="185">
        <v>5</v>
      </c>
      <c r="K14" s="221" t="s">
        <v>565</v>
      </c>
      <c r="L14" s="352"/>
    </row>
    <row r="15" spans="1:12" ht="18.75" customHeight="1">
      <c r="A15" s="349"/>
      <c r="B15" s="115" t="s">
        <v>265</v>
      </c>
      <c r="C15" s="185">
        <v>6</v>
      </c>
      <c r="D15" s="185">
        <v>4</v>
      </c>
      <c r="E15" s="185">
        <v>3</v>
      </c>
      <c r="F15" s="105">
        <v>11</v>
      </c>
      <c r="G15" s="185">
        <v>0</v>
      </c>
      <c r="H15" s="185">
        <v>0</v>
      </c>
      <c r="I15" s="185">
        <v>0</v>
      </c>
      <c r="J15" s="185">
        <v>0</v>
      </c>
      <c r="K15" s="234" t="s">
        <v>566</v>
      </c>
      <c r="L15" s="352"/>
    </row>
    <row r="16" spans="1:12" ht="18.75" customHeight="1">
      <c r="A16" s="349"/>
      <c r="B16" s="115" t="s">
        <v>266</v>
      </c>
      <c r="C16" s="185">
        <v>26</v>
      </c>
      <c r="D16" s="185">
        <v>37</v>
      </c>
      <c r="E16" s="185">
        <v>16</v>
      </c>
      <c r="F16" s="105">
        <v>0</v>
      </c>
      <c r="G16" s="185">
        <v>0</v>
      </c>
      <c r="H16" s="185">
        <v>0</v>
      </c>
      <c r="I16" s="185">
        <v>0</v>
      </c>
      <c r="J16" s="185">
        <v>0</v>
      </c>
      <c r="K16" s="234" t="s">
        <v>376</v>
      </c>
      <c r="L16" s="352"/>
    </row>
    <row r="17" spans="1:12" ht="18.75" customHeight="1">
      <c r="A17" s="349"/>
      <c r="B17" s="115" t="s">
        <v>267</v>
      </c>
      <c r="C17" s="185">
        <v>0</v>
      </c>
      <c r="D17" s="185">
        <v>6</v>
      </c>
      <c r="E17" s="185">
        <v>0</v>
      </c>
      <c r="F17" s="105">
        <v>16</v>
      </c>
      <c r="G17" s="185">
        <v>0</v>
      </c>
      <c r="H17" s="185">
        <v>0</v>
      </c>
      <c r="I17" s="185">
        <v>0</v>
      </c>
      <c r="J17" s="185">
        <v>0</v>
      </c>
      <c r="K17" s="234" t="s">
        <v>377</v>
      </c>
      <c r="L17" s="352"/>
    </row>
    <row r="18" spans="1:12" ht="18.75" customHeight="1">
      <c r="A18" s="350"/>
      <c r="B18" s="172" t="s">
        <v>268</v>
      </c>
      <c r="C18" s="186">
        <v>13</v>
      </c>
      <c r="D18" s="186">
        <v>11</v>
      </c>
      <c r="E18" s="186">
        <v>14</v>
      </c>
      <c r="F18" s="107">
        <v>0</v>
      </c>
      <c r="G18" s="186">
        <v>0</v>
      </c>
      <c r="H18" s="186">
        <v>0</v>
      </c>
      <c r="I18" s="186">
        <v>0</v>
      </c>
      <c r="J18" s="186">
        <v>0</v>
      </c>
      <c r="K18" s="222" t="s">
        <v>378</v>
      </c>
      <c r="L18" s="353"/>
    </row>
    <row r="19" spans="1:12" ht="18.75" customHeight="1">
      <c r="A19" s="461" t="s">
        <v>52</v>
      </c>
      <c r="B19" s="461"/>
      <c r="C19" s="185">
        <v>3</v>
      </c>
      <c r="D19" s="185">
        <v>1</v>
      </c>
      <c r="E19" s="185">
        <v>28</v>
      </c>
      <c r="F19" s="105">
        <v>8</v>
      </c>
      <c r="G19" s="185">
        <v>0</v>
      </c>
      <c r="H19" s="185">
        <v>0</v>
      </c>
      <c r="I19" s="185">
        <v>0</v>
      </c>
      <c r="J19" s="185">
        <v>2</v>
      </c>
      <c r="K19" s="338" t="s">
        <v>379</v>
      </c>
      <c r="L19" s="338"/>
    </row>
    <row r="20" spans="1:12" ht="18.75" customHeight="1">
      <c r="A20" s="461" t="s">
        <v>53</v>
      </c>
      <c r="B20" s="461"/>
      <c r="C20" s="185">
        <v>21</v>
      </c>
      <c r="D20" s="185">
        <v>32</v>
      </c>
      <c r="E20" s="185">
        <v>17</v>
      </c>
      <c r="F20" s="105">
        <v>41</v>
      </c>
      <c r="G20" s="185">
        <v>0</v>
      </c>
      <c r="H20" s="185">
        <v>0</v>
      </c>
      <c r="I20" s="185">
        <v>0</v>
      </c>
      <c r="J20" s="185">
        <v>0</v>
      </c>
      <c r="K20" s="338" t="s">
        <v>173</v>
      </c>
      <c r="L20" s="338"/>
    </row>
    <row r="21" spans="1:12" ht="18.75" customHeight="1">
      <c r="A21" s="461" t="s">
        <v>54</v>
      </c>
      <c r="B21" s="461"/>
      <c r="C21" s="185">
        <v>17</v>
      </c>
      <c r="D21" s="185">
        <v>18</v>
      </c>
      <c r="E21" s="185">
        <v>12</v>
      </c>
      <c r="F21" s="105">
        <v>39</v>
      </c>
      <c r="G21" s="185">
        <v>0</v>
      </c>
      <c r="H21" s="185">
        <v>0</v>
      </c>
      <c r="I21" s="185">
        <v>0</v>
      </c>
      <c r="J21" s="185">
        <v>13</v>
      </c>
      <c r="K21" s="338" t="s">
        <v>174</v>
      </c>
      <c r="L21" s="338"/>
    </row>
    <row r="22" spans="1:12" ht="18.75" customHeight="1">
      <c r="A22" s="461" t="s">
        <v>55</v>
      </c>
      <c r="B22" s="461"/>
      <c r="C22" s="185">
        <v>2</v>
      </c>
      <c r="D22" s="185">
        <v>13</v>
      </c>
      <c r="E22" s="185">
        <v>1</v>
      </c>
      <c r="F22" s="105">
        <v>12</v>
      </c>
      <c r="G22" s="185">
        <v>0</v>
      </c>
      <c r="H22" s="185">
        <v>0</v>
      </c>
      <c r="I22" s="185">
        <v>0</v>
      </c>
      <c r="J22" s="185">
        <v>2</v>
      </c>
      <c r="K22" s="338" t="s">
        <v>175</v>
      </c>
      <c r="L22" s="338"/>
    </row>
    <row r="23" spans="1:12" ht="18.75" customHeight="1">
      <c r="A23" s="462" t="s">
        <v>134</v>
      </c>
      <c r="B23" s="462"/>
      <c r="C23" s="185">
        <v>21</v>
      </c>
      <c r="D23" s="185">
        <v>6</v>
      </c>
      <c r="E23" s="185">
        <v>0</v>
      </c>
      <c r="F23" s="105">
        <v>0</v>
      </c>
      <c r="G23" s="185">
        <v>0</v>
      </c>
      <c r="H23" s="185">
        <v>0</v>
      </c>
      <c r="I23" s="185">
        <v>0</v>
      </c>
      <c r="J23" s="185">
        <v>0</v>
      </c>
      <c r="K23" s="338" t="s">
        <v>176</v>
      </c>
      <c r="L23" s="338"/>
    </row>
    <row r="24" spans="1:12" ht="18.75" customHeight="1">
      <c r="A24" s="461" t="s">
        <v>57</v>
      </c>
      <c r="B24" s="461"/>
      <c r="C24" s="185">
        <v>2</v>
      </c>
      <c r="D24" s="185">
        <v>2</v>
      </c>
      <c r="E24" s="185">
        <v>1</v>
      </c>
      <c r="F24" s="105">
        <v>1</v>
      </c>
      <c r="G24" s="185">
        <v>0</v>
      </c>
      <c r="H24" s="185">
        <v>0</v>
      </c>
      <c r="I24" s="185">
        <v>0</v>
      </c>
      <c r="J24" s="185">
        <v>0</v>
      </c>
      <c r="K24" s="338" t="s">
        <v>380</v>
      </c>
      <c r="L24" s="338"/>
    </row>
    <row r="25" spans="1:12" ht="18.75" customHeight="1">
      <c r="A25" s="461" t="s">
        <v>58</v>
      </c>
      <c r="B25" s="461"/>
      <c r="C25" s="185">
        <v>0</v>
      </c>
      <c r="D25" s="185">
        <v>3</v>
      </c>
      <c r="E25" s="185">
        <v>0</v>
      </c>
      <c r="F25" s="105">
        <v>0</v>
      </c>
      <c r="G25" s="185">
        <v>0</v>
      </c>
      <c r="H25" s="185">
        <v>0</v>
      </c>
      <c r="I25" s="185">
        <v>0</v>
      </c>
      <c r="J25" s="185">
        <v>0</v>
      </c>
      <c r="K25" s="338" t="s">
        <v>178</v>
      </c>
      <c r="L25" s="338"/>
    </row>
    <row r="26" spans="1:12" ht="18.75" customHeight="1">
      <c r="A26" s="461" t="s">
        <v>229</v>
      </c>
      <c r="B26" s="461"/>
      <c r="C26" s="185">
        <v>0</v>
      </c>
      <c r="D26" s="185">
        <v>21</v>
      </c>
      <c r="E26" s="185">
        <v>21</v>
      </c>
      <c r="F26" s="105">
        <v>0</v>
      </c>
      <c r="G26" s="185">
        <v>0</v>
      </c>
      <c r="H26" s="185">
        <v>0</v>
      </c>
      <c r="I26" s="185">
        <v>0</v>
      </c>
      <c r="J26" s="185">
        <v>0</v>
      </c>
      <c r="K26" s="338" t="s">
        <v>179</v>
      </c>
      <c r="L26" s="338"/>
    </row>
    <row r="27" spans="1:12" ht="18.75" customHeight="1">
      <c r="A27" s="461" t="s">
        <v>60</v>
      </c>
      <c r="B27" s="461"/>
      <c r="C27" s="185">
        <v>1</v>
      </c>
      <c r="D27" s="185">
        <v>0</v>
      </c>
      <c r="E27" s="185">
        <v>0</v>
      </c>
      <c r="F27" s="105">
        <v>0</v>
      </c>
      <c r="G27" s="185">
        <v>0</v>
      </c>
      <c r="H27" s="185">
        <v>0</v>
      </c>
      <c r="I27" s="185">
        <v>0</v>
      </c>
      <c r="J27" s="185">
        <v>0</v>
      </c>
      <c r="K27" s="338" t="s">
        <v>180</v>
      </c>
      <c r="L27" s="338"/>
    </row>
    <row r="28" spans="1:12" ht="18.75" customHeight="1" thickBot="1">
      <c r="A28" s="458" t="s">
        <v>61</v>
      </c>
      <c r="B28" s="458"/>
      <c r="C28" s="187">
        <v>0</v>
      </c>
      <c r="D28" s="187">
        <v>5</v>
      </c>
      <c r="E28" s="187">
        <v>0</v>
      </c>
      <c r="F28" s="132">
        <v>0</v>
      </c>
      <c r="G28" s="187">
        <v>0</v>
      </c>
      <c r="H28" s="187">
        <v>0</v>
      </c>
      <c r="I28" s="187">
        <v>0</v>
      </c>
      <c r="J28" s="187">
        <v>0</v>
      </c>
      <c r="K28" s="443" t="s">
        <v>381</v>
      </c>
      <c r="L28" s="444"/>
    </row>
    <row r="29" spans="1:12" ht="18.75" customHeight="1" thickBot="1" thickTop="1">
      <c r="A29" s="459" t="s">
        <v>25</v>
      </c>
      <c r="B29" s="459"/>
      <c r="C29" s="188">
        <f>SUM(C9:C28)</f>
        <v>188</v>
      </c>
      <c r="D29" s="188">
        <f aca="true" t="shared" si="0" ref="D29:J29">SUM(D9:D28)</f>
        <v>240</v>
      </c>
      <c r="E29" s="188">
        <f t="shared" si="0"/>
        <v>155</v>
      </c>
      <c r="F29" s="232">
        <f t="shared" si="0"/>
        <v>219</v>
      </c>
      <c r="G29" s="188">
        <f t="shared" si="0"/>
        <v>37</v>
      </c>
      <c r="H29" s="188">
        <f t="shared" si="0"/>
        <v>21</v>
      </c>
      <c r="I29" s="188">
        <f t="shared" si="0"/>
        <v>1</v>
      </c>
      <c r="J29" s="188">
        <f t="shared" si="0"/>
        <v>41</v>
      </c>
      <c r="K29" s="460" t="s">
        <v>298</v>
      </c>
      <c r="L29" s="460"/>
    </row>
    <row r="30" ht="13.5" thickTop="1"/>
  </sheetData>
  <sheetProtection/>
  <mergeCells count="46">
    <mergeCell ref="A1:L1"/>
    <mergeCell ref="A2:L2"/>
    <mergeCell ref="A3:L3"/>
    <mergeCell ref="A4:E4"/>
    <mergeCell ref="F4:L4"/>
    <mergeCell ref="A5:B8"/>
    <mergeCell ref="G5:I5"/>
    <mergeCell ref="C6:C8"/>
    <mergeCell ref="D6:D8"/>
    <mergeCell ref="E6:E8"/>
    <mergeCell ref="F6:F8"/>
    <mergeCell ref="G6:I6"/>
    <mergeCell ref="J6:J8"/>
    <mergeCell ref="K9:L9"/>
    <mergeCell ref="A10:B10"/>
    <mergeCell ref="K10:L10"/>
    <mergeCell ref="A9:B9"/>
    <mergeCell ref="K5:L8"/>
    <mergeCell ref="A11:B11"/>
    <mergeCell ref="K11:L11"/>
    <mergeCell ref="A12:B12"/>
    <mergeCell ref="K12:L12"/>
    <mergeCell ref="A13:A18"/>
    <mergeCell ref="L13:L18"/>
    <mergeCell ref="A19:B19"/>
    <mergeCell ref="K19:L19"/>
    <mergeCell ref="A20:B20"/>
    <mergeCell ref="K20:L20"/>
    <mergeCell ref="A21:B21"/>
    <mergeCell ref="K21:L21"/>
    <mergeCell ref="A22:B22"/>
    <mergeCell ref="K22:L22"/>
    <mergeCell ref="A23:B23"/>
    <mergeCell ref="K23:L23"/>
    <mergeCell ref="A24:B24"/>
    <mergeCell ref="K24:L24"/>
    <mergeCell ref="A28:B28"/>
    <mergeCell ref="K28:L28"/>
    <mergeCell ref="A29:B29"/>
    <mergeCell ref="K29:L29"/>
    <mergeCell ref="A25:B25"/>
    <mergeCell ref="K25:L25"/>
    <mergeCell ref="A26:B26"/>
    <mergeCell ref="K26:L26"/>
    <mergeCell ref="A27:B27"/>
    <mergeCell ref="K27:L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BK32"/>
  <sheetViews>
    <sheetView rightToLeft="1" view="pageBreakPreview" zoomScale="90" zoomScaleNormal="75" zoomScaleSheetLayoutView="90" zoomScalePageLayoutView="0" workbookViewId="0" topLeftCell="A1">
      <selection activeCell="H13" sqref="H13"/>
    </sheetView>
  </sheetViews>
  <sheetFormatPr defaultColWidth="9.140625" defaultRowHeight="12.75"/>
  <cols>
    <col min="1" max="1" width="5.140625" style="42" customWidth="1"/>
    <col min="2" max="2" width="10.7109375" style="42" customWidth="1"/>
    <col min="3" max="3" width="15.421875" style="42" customWidth="1"/>
    <col min="4" max="4" width="9.421875" style="42" customWidth="1"/>
    <col min="5" max="5" width="11.140625" style="42" customWidth="1"/>
    <col min="6" max="6" width="8.28125" style="42" customWidth="1"/>
    <col min="7" max="7" width="7.7109375" style="42" customWidth="1"/>
    <col min="8" max="8" width="8.00390625" style="42" customWidth="1"/>
    <col min="9" max="9" width="8.57421875" style="42" customWidth="1"/>
    <col min="10" max="10" width="8.00390625" style="42" customWidth="1"/>
    <col min="11" max="11" width="9.8515625" style="42" customWidth="1"/>
    <col min="12" max="12" width="6.140625" style="42" customWidth="1"/>
    <col min="13" max="13" width="5.8515625" style="42" customWidth="1"/>
    <col min="14" max="14" width="6.57421875" style="42" customWidth="1"/>
    <col min="15" max="15" width="6.8515625" style="42" customWidth="1"/>
    <col min="16" max="16" width="9.140625" style="42" customWidth="1"/>
    <col min="17" max="17" width="5.8515625" style="42" customWidth="1"/>
    <col min="18" max="18" width="5.28125" style="42" customWidth="1"/>
    <col min="19" max="19" width="7.140625" style="42" customWidth="1"/>
    <col min="20" max="20" width="5.00390625" style="42" customWidth="1"/>
    <col min="21" max="21" width="8.7109375" style="42" customWidth="1"/>
    <col min="22" max="22" width="17.140625" style="42" customWidth="1"/>
    <col min="23" max="23" width="4.00390625" style="42" customWidth="1"/>
    <col min="24" max="16384" width="9.140625" style="42" customWidth="1"/>
  </cols>
  <sheetData>
    <row r="1" spans="1:23" s="118" customFormat="1" ht="19.5" customHeight="1">
      <c r="A1" s="470" t="s">
        <v>539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</row>
    <row r="2" spans="1:63" s="116" customFormat="1" ht="34.5" customHeight="1">
      <c r="A2" s="470" t="s">
        <v>580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</row>
    <row r="3" spans="1:63" ht="18.75" customHeight="1" thickBot="1">
      <c r="A3" s="471" t="s">
        <v>481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2" t="s">
        <v>482</v>
      </c>
      <c r="S3" s="472"/>
      <c r="T3" s="472"/>
      <c r="U3" s="472"/>
      <c r="V3" s="472"/>
      <c r="W3" s="472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</row>
    <row r="4" spans="1:63" ht="30" customHeight="1" thickTop="1">
      <c r="A4" s="473" t="s">
        <v>29</v>
      </c>
      <c r="B4" s="473"/>
      <c r="C4" s="476" t="s">
        <v>117</v>
      </c>
      <c r="D4" s="476"/>
      <c r="E4" s="476"/>
      <c r="F4" s="476"/>
      <c r="G4" s="476" t="s">
        <v>91</v>
      </c>
      <c r="H4" s="476"/>
      <c r="I4" s="476"/>
      <c r="J4" s="476" t="s">
        <v>118</v>
      </c>
      <c r="K4" s="476"/>
      <c r="L4" s="476" t="s">
        <v>124</v>
      </c>
      <c r="M4" s="476"/>
      <c r="N4" s="476"/>
      <c r="O4" s="476" t="s">
        <v>170</v>
      </c>
      <c r="P4" s="476"/>
      <c r="Q4" s="476"/>
      <c r="R4" s="476"/>
      <c r="S4" s="476"/>
      <c r="T4" s="476"/>
      <c r="U4" s="477" t="s">
        <v>252</v>
      </c>
      <c r="V4" s="473" t="s">
        <v>290</v>
      </c>
      <c r="W4" s="473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</row>
    <row r="5" spans="1:63" ht="66.75" customHeight="1">
      <c r="A5" s="474"/>
      <c r="B5" s="474"/>
      <c r="C5" s="432" t="s">
        <v>202</v>
      </c>
      <c r="D5" s="432"/>
      <c r="E5" s="432"/>
      <c r="F5" s="432"/>
      <c r="G5" s="432" t="s">
        <v>203</v>
      </c>
      <c r="H5" s="432"/>
      <c r="I5" s="432"/>
      <c r="J5" s="432" t="s">
        <v>204</v>
      </c>
      <c r="K5" s="432"/>
      <c r="L5" s="432" t="s">
        <v>205</v>
      </c>
      <c r="M5" s="432"/>
      <c r="N5" s="432"/>
      <c r="O5" s="432" t="s">
        <v>206</v>
      </c>
      <c r="P5" s="432"/>
      <c r="Q5" s="432"/>
      <c r="R5" s="432"/>
      <c r="S5" s="432"/>
      <c r="T5" s="432"/>
      <c r="U5" s="437"/>
      <c r="V5" s="474"/>
      <c r="W5" s="474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21.75" customHeight="1">
      <c r="A6" s="474"/>
      <c r="B6" s="474"/>
      <c r="C6" s="432" t="s">
        <v>235</v>
      </c>
      <c r="D6" s="432"/>
      <c r="E6" s="144"/>
      <c r="F6" s="432" t="s">
        <v>238</v>
      </c>
      <c r="G6" s="432" t="s">
        <v>239</v>
      </c>
      <c r="H6" s="432" t="s">
        <v>256</v>
      </c>
      <c r="I6" s="432" t="s">
        <v>240</v>
      </c>
      <c r="J6" s="432" t="s">
        <v>241</v>
      </c>
      <c r="K6" s="432" t="s">
        <v>242</v>
      </c>
      <c r="L6" s="432" t="s">
        <v>243</v>
      </c>
      <c r="M6" s="432" t="s">
        <v>244</v>
      </c>
      <c r="N6" s="432" t="s">
        <v>245</v>
      </c>
      <c r="O6" s="432" t="s">
        <v>555</v>
      </c>
      <c r="P6" s="432" t="s">
        <v>559</v>
      </c>
      <c r="Q6" s="432" t="s">
        <v>248</v>
      </c>
      <c r="R6" s="432" t="s">
        <v>249</v>
      </c>
      <c r="S6" s="432" t="s">
        <v>250</v>
      </c>
      <c r="T6" s="432" t="s">
        <v>251</v>
      </c>
      <c r="U6" s="437"/>
      <c r="V6" s="474"/>
      <c r="W6" s="474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23" ht="22.5" customHeight="1">
      <c r="A7" s="474"/>
      <c r="B7" s="474"/>
      <c r="C7" s="432" t="s">
        <v>207</v>
      </c>
      <c r="D7" s="432"/>
      <c r="E7" s="144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7"/>
      <c r="V7" s="474"/>
      <c r="W7" s="474"/>
    </row>
    <row r="8" spans="1:23" ht="31.5" customHeight="1">
      <c r="A8" s="474"/>
      <c r="B8" s="474"/>
      <c r="C8" s="144" t="s">
        <v>236</v>
      </c>
      <c r="D8" s="144" t="s">
        <v>237</v>
      </c>
      <c r="E8" s="144" t="s">
        <v>557</v>
      </c>
      <c r="F8" s="437" t="s">
        <v>210</v>
      </c>
      <c r="G8" s="437" t="s">
        <v>211</v>
      </c>
      <c r="H8" s="437" t="s">
        <v>212</v>
      </c>
      <c r="I8" s="437" t="s">
        <v>213</v>
      </c>
      <c r="J8" s="437" t="s">
        <v>214</v>
      </c>
      <c r="K8" s="437" t="s">
        <v>215</v>
      </c>
      <c r="L8" s="478" t="s">
        <v>216</v>
      </c>
      <c r="M8" s="437" t="s">
        <v>217</v>
      </c>
      <c r="N8" s="437" t="s">
        <v>218</v>
      </c>
      <c r="O8" s="437" t="s">
        <v>219</v>
      </c>
      <c r="P8" s="437" t="s">
        <v>221</v>
      </c>
      <c r="Q8" s="437" t="s">
        <v>222</v>
      </c>
      <c r="R8" s="437" t="s">
        <v>223</v>
      </c>
      <c r="S8" s="437" t="s">
        <v>220</v>
      </c>
      <c r="T8" s="437" t="s">
        <v>224</v>
      </c>
      <c r="U8" s="480" t="s">
        <v>407</v>
      </c>
      <c r="V8" s="474"/>
      <c r="W8" s="474"/>
    </row>
    <row r="9" spans="1:23" ht="64.5" customHeight="1" thickBot="1">
      <c r="A9" s="475"/>
      <c r="B9" s="475"/>
      <c r="C9" s="90" t="s">
        <v>208</v>
      </c>
      <c r="D9" s="90" t="s">
        <v>209</v>
      </c>
      <c r="E9" s="90" t="s">
        <v>610</v>
      </c>
      <c r="F9" s="438"/>
      <c r="G9" s="438"/>
      <c r="H9" s="438"/>
      <c r="I9" s="438"/>
      <c r="J9" s="438"/>
      <c r="K9" s="438"/>
      <c r="L9" s="479"/>
      <c r="M9" s="438"/>
      <c r="N9" s="438"/>
      <c r="O9" s="438"/>
      <c r="P9" s="438"/>
      <c r="Q9" s="438"/>
      <c r="R9" s="438"/>
      <c r="S9" s="438"/>
      <c r="T9" s="438"/>
      <c r="U9" s="481"/>
      <c r="V9" s="475"/>
      <c r="W9" s="475"/>
    </row>
    <row r="10" spans="1:23" ht="0.75" customHeight="1" hidden="1" thickBot="1">
      <c r="A10" s="102"/>
      <c r="B10" s="102"/>
      <c r="C10" s="98"/>
      <c r="D10" s="98"/>
      <c r="E10" s="98"/>
      <c r="F10" s="99"/>
      <c r="G10" s="99"/>
      <c r="H10" s="99"/>
      <c r="I10" s="90"/>
      <c r="J10" s="90"/>
      <c r="K10" s="90"/>
      <c r="L10" s="99"/>
      <c r="M10" s="99"/>
      <c r="N10" s="99"/>
      <c r="O10" s="100"/>
      <c r="P10" s="90"/>
      <c r="Q10" s="100"/>
      <c r="R10" s="100"/>
      <c r="S10" s="100"/>
      <c r="T10" s="100"/>
      <c r="U10" s="103"/>
      <c r="V10" s="102"/>
      <c r="W10" s="102"/>
    </row>
    <row r="11" spans="1:23" ht="0.75" customHeight="1" hidden="1" thickBot="1">
      <c r="A11" s="197"/>
      <c r="B11" s="197"/>
      <c r="C11" s="198"/>
      <c r="D11" s="198"/>
      <c r="E11" s="198"/>
      <c r="F11" s="192"/>
      <c r="G11" s="192"/>
      <c r="H11" s="192"/>
      <c r="I11" s="144"/>
      <c r="J11" s="144"/>
      <c r="K11" s="144"/>
      <c r="L11" s="192"/>
      <c r="M11" s="192"/>
      <c r="N11" s="192"/>
      <c r="O11" s="131"/>
      <c r="P11" s="144"/>
      <c r="Q11" s="131"/>
      <c r="R11" s="131"/>
      <c r="S11" s="131"/>
      <c r="T11" s="131"/>
      <c r="U11" s="199"/>
      <c r="V11" s="197"/>
      <c r="W11" s="197"/>
    </row>
    <row r="12" spans="1:23" ht="18" customHeight="1">
      <c r="A12" s="197" t="s">
        <v>41</v>
      </c>
      <c r="B12" s="197"/>
      <c r="C12" s="105">
        <v>38</v>
      </c>
      <c r="D12" s="105">
        <v>0</v>
      </c>
      <c r="E12" s="105">
        <v>0</v>
      </c>
      <c r="F12" s="105">
        <v>37</v>
      </c>
      <c r="G12" s="105">
        <v>64</v>
      </c>
      <c r="H12" s="105">
        <v>8</v>
      </c>
      <c r="I12" s="105">
        <v>3</v>
      </c>
      <c r="J12" s="144">
        <v>36</v>
      </c>
      <c r="K12" s="144">
        <v>39</v>
      </c>
      <c r="L12" s="105">
        <v>72</v>
      </c>
      <c r="M12" s="105">
        <v>3</v>
      </c>
      <c r="N12" s="105">
        <v>0</v>
      </c>
      <c r="O12" s="131">
        <v>74</v>
      </c>
      <c r="P12" s="144">
        <v>0</v>
      </c>
      <c r="Q12" s="131">
        <v>0</v>
      </c>
      <c r="R12" s="131">
        <v>0</v>
      </c>
      <c r="S12" s="131">
        <v>1</v>
      </c>
      <c r="T12" s="131">
        <v>0</v>
      </c>
      <c r="U12" s="105">
        <v>75</v>
      </c>
      <c r="V12" s="344" t="s">
        <v>429</v>
      </c>
      <c r="W12" s="344"/>
    </row>
    <row r="13" spans="1:23" ht="18" customHeight="1">
      <c r="A13" s="360" t="s">
        <v>42</v>
      </c>
      <c r="B13" s="360"/>
      <c r="C13" s="105">
        <v>40</v>
      </c>
      <c r="D13" s="105">
        <v>4</v>
      </c>
      <c r="E13" s="105">
        <v>0</v>
      </c>
      <c r="F13" s="105">
        <v>9</v>
      </c>
      <c r="G13" s="105">
        <v>40</v>
      </c>
      <c r="H13" s="105">
        <v>11</v>
      </c>
      <c r="I13" s="105">
        <v>2</v>
      </c>
      <c r="J13" s="105">
        <v>40</v>
      </c>
      <c r="K13" s="105">
        <v>13</v>
      </c>
      <c r="L13" s="105">
        <v>52</v>
      </c>
      <c r="M13" s="105">
        <v>1</v>
      </c>
      <c r="N13" s="105">
        <v>0</v>
      </c>
      <c r="O13" s="105">
        <v>49</v>
      </c>
      <c r="P13" s="105">
        <v>2</v>
      </c>
      <c r="Q13" s="105">
        <v>0</v>
      </c>
      <c r="R13" s="105">
        <v>0</v>
      </c>
      <c r="S13" s="105">
        <v>2</v>
      </c>
      <c r="T13" s="105">
        <v>0</v>
      </c>
      <c r="U13" s="105">
        <v>53</v>
      </c>
      <c r="V13" s="338" t="s">
        <v>375</v>
      </c>
      <c r="W13" s="338"/>
    </row>
    <row r="14" spans="1:23" ht="18" customHeight="1">
      <c r="A14" s="360" t="s">
        <v>43</v>
      </c>
      <c r="B14" s="360"/>
      <c r="C14" s="105">
        <v>59</v>
      </c>
      <c r="D14" s="105">
        <v>3</v>
      </c>
      <c r="E14" s="105">
        <v>0</v>
      </c>
      <c r="F14" s="105">
        <v>30</v>
      </c>
      <c r="G14" s="105">
        <v>59</v>
      </c>
      <c r="H14" s="105">
        <v>29</v>
      </c>
      <c r="I14" s="105">
        <v>4</v>
      </c>
      <c r="J14" s="105">
        <v>59</v>
      </c>
      <c r="K14" s="105">
        <v>33</v>
      </c>
      <c r="L14" s="105">
        <v>90</v>
      </c>
      <c r="M14" s="105">
        <v>2</v>
      </c>
      <c r="N14" s="105">
        <v>0</v>
      </c>
      <c r="O14" s="105">
        <v>92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92</v>
      </c>
      <c r="V14" s="338" t="s">
        <v>171</v>
      </c>
      <c r="W14" s="338"/>
    </row>
    <row r="15" spans="1:23" ht="18" customHeight="1">
      <c r="A15" s="360" t="s">
        <v>228</v>
      </c>
      <c r="B15" s="360"/>
      <c r="C15" s="105">
        <v>26</v>
      </c>
      <c r="D15" s="105">
        <v>4</v>
      </c>
      <c r="E15" s="105">
        <v>4</v>
      </c>
      <c r="F15" s="105">
        <v>26</v>
      </c>
      <c r="G15" s="105">
        <v>38</v>
      </c>
      <c r="H15" s="105">
        <v>15</v>
      </c>
      <c r="I15" s="105">
        <v>3</v>
      </c>
      <c r="J15" s="105">
        <v>29</v>
      </c>
      <c r="K15" s="105">
        <v>27</v>
      </c>
      <c r="L15" s="105">
        <v>56</v>
      </c>
      <c r="M15" s="105">
        <v>0</v>
      </c>
      <c r="N15" s="105">
        <v>0</v>
      </c>
      <c r="O15" s="105">
        <v>54</v>
      </c>
      <c r="P15" s="105">
        <v>1</v>
      </c>
      <c r="Q15" s="105">
        <v>0</v>
      </c>
      <c r="R15" s="105">
        <v>0</v>
      </c>
      <c r="S15" s="105">
        <v>1</v>
      </c>
      <c r="T15" s="105">
        <v>0</v>
      </c>
      <c r="U15" s="105">
        <v>56</v>
      </c>
      <c r="V15" s="338" t="s">
        <v>305</v>
      </c>
      <c r="W15" s="338"/>
    </row>
    <row r="16" spans="1:23" ht="18" customHeight="1">
      <c r="A16" s="348" t="s">
        <v>608</v>
      </c>
      <c r="B16" s="109" t="s">
        <v>263</v>
      </c>
      <c r="C16" s="105">
        <v>23</v>
      </c>
      <c r="D16" s="105">
        <v>2</v>
      </c>
      <c r="E16" s="105">
        <v>0</v>
      </c>
      <c r="F16" s="105">
        <v>16</v>
      </c>
      <c r="G16" s="105">
        <v>23</v>
      </c>
      <c r="H16" s="105">
        <v>18</v>
      </c>
      <c r="I16" s="105">
        <v>0</v>
      </c>
      <c r="J16" s="105">
        <v>28</v>
      </c>
      <c r="K16" s="105">
        <v>13</v>
      </c>
      <c r="L16" s="105">
        <v>37</v>
      </c>
      <c r="M16" s="105">
        <v>4</v>
      </c>
      <c r="N16" s="105">
        <v>0</v>
      </c>
      <c r="O16" s="105">
        <v>40</v>
      </c>
      <c r="P16" s="105">
        <v>1</v>
      </c>
      <c r="Q16" s="105">
        <v>0</v>
      </c>
      <c r="R16" s="105">
        <v>0</v>
      </c>
      <c r="S16" s="105">
        <v>0</v>
      </c>
      <c r="T16" s="105">
        <v>0</v>
      </c>
      <c r="U16" s="105">
        <v>41</v>
      </c>
      <c r="V16" s="221" t="s">
        <v>564</v>
      </c>
      <c r="W16" s="351" t="s">
        <v>172</v>
      </c>
    </row>
    <row r="17" spans="1:23" ht="18" customHeight="1">
      <c r="A17" s="349"/>
      <c r="B17" s="109" t="s">
        <v>264</v>
      </c>
      <c r="C17" s="105">
        <v>42</v>
      </c>
      <c r="D17" s="105">
        <v>1</v>
      </c>
      <c r="E17" s="105">
        <v>14</v>
      </c>
      <c r="F17" s="105">
        <v>32</v>
      </c>
      <c r="G17" s="105">
        <v>59</v>
      </c>
      <c r="H17" s="105">
        <v>28</v>
      </c>
      <c r="I17" s="105">
        <v>2</v>
      </c>
      <c r="J17" s="105">
        <v>58</v>
      </c>
      <c r="K17" s="105">
        <v>31</v>
      </c>
      <c r="L17" s="105">
        <v>85</v>
      </c>
      <c r="M17" s="105">
        <v>4</v>
      </c>
      <c r="N17" s="105">
        <v>0</v>
      </c>
      <c r="O17" s="105">
        <v>84</v>
      </c>
      <c r="P17" s="105">
        <v>4</v>
      </c>
      <c r="Q17" s="105">
        <v>0</v>
      </c>
      <c r="R17" s="105">
        <v>1</v>
      </c>
      <c r="S17" s="105">
        <v>0</v>
      </c>
      <c r="T17" s="105">
        <v>0</v>
      </c>
      <c r="U17" s="105">
        <v>89</v>
      </c>
      <c r="V17" s="221" t="s">
        <v>565</v>
      </c>
      <c r="W17" s="352"/>
    </row>
    <row r="18" spans="1:23" ht="18" customHeight="1">
      <c r="A18" s="349"/>
      <c r="B18" s="109" t="s">
        <v>265</v>
      </c>
      <c r="C18" s="105">
        <v>20</v>
      </c>
      <c r="D18" s="105">
        <v>0</v>
      </c>
      <c r="E18" s="105">
        <v>0</v>
      </c>
      <c r="F18" s="105">
        <v>11</v>
      </c>
      <c r="G18" s="105">
        <v>19</v>
      </c>
      <c r="H18" s="105">
        <v>11</v>
      </c>
      <c r="I18" s="105">
        <v>1</v>
      </c>
      <c r="J18" s="105">
        <v>20</v>
      </c>
      <c r="K18" s="105">
        <v>11</v>
      </c>
      <c r="L18" s="105">
        <v>29</v>
      </c>
      <c r="M18" s="105">
        <v>2</v>
      </c>
      <c r="N18" s="105">
        <v>0</v>
      </c>
      <c r="O18" s="105">
        <v>30</v>
      </c>
      <c r="P18" s="105">
        <v>1</v>
      </c>
      <c r="Q18" s="105">
        <v>0</v>
      </c>
      <c r="R18" s="105">
        <v>0</v>
      </c>
      <c r="S18" s="105">
        <v>0</v>
      </c>
      <c r="T18" s="105">
        <v>0</v>
      </c>
      <c r="U18" s="105">
        <v>31</v>
      </c>
      <c r="V18" s="234" t="s">
        <v>566</v>
      </c>
      <c r="W18" s="352"/>
    </row>
    <row r="19" spans="1:23" ht="18" customHeight="1">
      <c r="A19" s="349"/>
      <c r="B19" s="109" t="s">
        <v>266</v>
      </c>
      <c r="C19" s="105">
        <v>30</v>
      </c>
      <c r="D19" s="105">
        <v>2</v>
      </c>
      <c r="E19" s="105">
        <v>0</v>
      </c>
      <c r="F19" s="105">
        <v>52</v>
      </c>
      <c r="G19" s="105">
        <v>62</v>
      </c>
      <c r="H19" s="105">
        <v>18</v>
      </c>
      <c r="I19" s="105">
        <v>4</v>
      </c>
      <c r="J19" s="105">
        <v>30</v>
      </c>
      <c r="K19" s="105">
        <v>54</v>
      </c>
      <c r="L19" s="105">
        <v>84</v>
      </c>
      <c r="M19" s="105">
        <v>0</v>
      </c>
      <c r="N19" s="105">
        <v>0</v>
      </c>
      <c r="O19" s="105">
        <v>81</v>
      </c>
      <c r="P19" s="105">
        <v>3</v>
      </c>
      <c r="Q19" s="105">
        <v>0</v>
      </c>
      <c r="R19" s="105">
        <v>0</v>
      </c>
      <c r="S19" s="105">
        <v>0</v>
      </c>
      <c r="T19" s="105">
        <v>0</v>
      </c>
      <c r="U19" s="105">
        <v>84</v>
      </c>
      <c r="V19" s="234" t="s">
        <v>376</v>
      </c>
      <c r="W19" s="352"/>
    </row>
    <row r="20" spans="1:23" ht="18" customHeight="1">
      <c r="A20" s="349"/>
      <c r="B20" s="109" t="s">
        <v>267</v>
      </c>
      <c r="C20" s="105">
        <v>30</v>
      </c>
      <c r="D20" s="105">
        <v>0</v>
      </c>
      <c r="E20" s="105">
        <v>0</v>
      </c>
      <c r="F20" s="105">
        <v>17</v>
      </c>
      <c r="G20" s="105">
        <v>24</v>
      </c>
      <c r="H20" s="105">
        <v>20</v>
      </c>
      <c r="I20" s="105">
        <v>3</v>
      </c>
      <c r="J20" s="105">
        <v>30</v>
      </c>
      <c r="K20" s="105">
        <v>17</v>
      </c>
      <c r="L20" s="105">
        <v>47</v>
      </c>
      <c r="M20" s="105">
        <v>0</v>
      </c>
      <c r="N20" s="105">
        <v>0</v>
      </c>
      <c r="O20" s="105">
        <v>40</v>
      </c>
      <c r="P20" s="105">
        <v>7</v>
      </c>
      <c r="Q20" s="105">
        <v>0</v>
      </c>
      <c r="R20" s="105">
        <v>0</v>
      </c>
      <c r="S20" s="105">
        <v>0</v>
      </c>
      <c r="T20" s="105">
        <v>0</v>
      </c>
      <c r="U20" s="105">
        <v>47</v>
      </c>
      <c r="V20" s="234" t="s">
        <v>377</v>
      </c>
      <c r="W20" s="352"/>
    </row>
    <row r="21" spans="1:23" ht="18" customHeight="1">
      <c r="A21" s="350"/>
      <c r="B21" s="109" t="s">
        <v>268</v>
      </c>
      <c r="C21" s="105">
        <v>19</v>
      </c>
      <c r="D21" s="105">
        <v>0</v>
      </c>
      <c r="E21" s="105">
        <v>9</v>
      </c>
      <c r="F21" s="105">
        <v>17</v>
      </c>
      <c r="G21" s="105">
        <v>29</v>
      </c>
      <c r="H21" s="105">
        <v>12</v>
      </c>
      <c r="I21" s="105">
        <v>4</v>
      </c>
      <c r="J21" s="105">
        <v>21</v>
      </c>
      <c r="K21" s="105">
        <v>24</v>
      </c>
      <c r="L21" s="105">
        <v>43</v>
      </c>
      <c r="M21" s="105">
        <v>2</v>
      </c>
      <c r="N21" s="105">
        <v>0</v>
      </c>
      <c r="O21" s="105">
        <v>45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45</v>
      </c>
      <c r="V21" s="222" t="s">
        <v>378</v>
      </c>
      <c r="W21" s="353"/>
    </row>
    <row r="22" spans="1:23" ht="18" customHeight="1">
      <c r="A22" s="360" t="s">
        <v>52</v>
      </c>
      <c r="B22" s="360"/>
      <c r="C22" s="105">
        <v>19</v>
      </c>
      <c r="D22" s="105">
        <v>3</v>
      </c>
      <c r="E22" s="105">
        <v>0</v>
      </c>
      <c r="F22" s="105">
        <v>28</v>
      </c>
      <c r="G22" s="105">
        <v>35</v>
      </c>
      <c r="H22" s="105">
        <v>15</v>
      </c>
      <c r="I22" s="105">
        <v>0</v>
      </c>
      <c r="J22" s="105">
        <v>19</v>
      </c>
      <c r="K22" s="105">
        <v>31</v>
      </c>
      <c r="L22" s="105">
        <v>46</v>
      </c>
      <c r="M22" s="105">
        <v>4</v>
      </c>
      <c r="N22" s="105">
        <v>0</v>
      </c>
      <c r="O22" s="105">
        <v>42</v>
      </c>
      <c r="P22" s="105">
        <v>4</v>
      </c>
      <c r="Q22" s="105">
        <v>0</v>
      </c>
      <c r="R22" s="105">
        <v>0</v>
      </c>
      <c r="S22" s="105">
        <v>4</v>
      </c>
      <c r="T22" s="105">
        <v>0</v>
      </c>
      <c r="U22" s="105">
        <v>50</v>
      </c>
      <c r="V22" s="338" t="s">
        <v>379</v>
      </c>
      <c r="W22" s="338"/>
    </row>
    <row r="23" spans="1:23" ht="18" customHeight="1">
      <c r="A23" s="360" t="s">
        <v>53</v>
      </c>
      <c r="B23" s="360"/>
      <c r="C23" s="105">
        <v>37</v>
      </c>
      <c r="D23" s="105">
        <v>1</v>
      </c>
      <c r="E23" s="105">
        <v>20</v>
      </c>
      <c r="F23" s="105">
        <v>30</v>
      </c>
      <c r="G23" s="105">
        <v>64</v>
      </c>
      <c r="H23" s="105">
        <v>16</v>
      </c>
      <c r="I23" s="105">
        <v>8</v>
      </c>
      <c r="J23" s="105">
        <v>38</v>
      </c>
      <c r="K23" s="105">
        <v>50</v>
      </c>
      <c r="L23" s="105">
        <v>83</v>
      </c>
      <c r="M23" s="105">
        <v>5</v>
      </c>
      <c r="N23" s="105">
        <v>0</v>
      </c>
      <c r="O23" s="105">
        <v>88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88</v>
      </c>
      <c r="V23" s="338" t="s">
        <v>173</v>
      </c>
      <c r="W23" s="338"/>
    </row>
    <row r="24" spans="1:23" ht="18" customHeight="1">
      <c r="A24" s="360" t="s">
        <v>54</v>
      </c>
      <c r="B24" s="360"/>
      <c r="C24" s="105">
        <v>24</v>
      </c>
      <c r="D24" s="105">
        <v>0</v>
      </c>
      <c r="E24" s="105">
        <v>0</v>
      </c>
      <c r="F24" s="105">
        <v>41</v>
      </c>
      <c r="G24" s="105">
        <v>55</v>
      </c>
      <c r="H24" s="105">
        <v>10</v>
      </c>
      <c r="I24" s="105">
        <v>0</v>
      </c>
      <c r="J24" s="105">
        <v>25</v>
      </c>
      <c r="K24" s="105">
        <v>40</v>
      </c>
      <c r="L24" s="105">
        <v>63</v>
      </c>
      <c r="M24" s="105">
        <v>2</v>
      </c>
      <c r="N24" s="105">
        <v>0</v>
      </c>
      <c r="O24" s="105">
        <v>65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65</v>
      </c>
      <c r="V24" s="338" t="s">
        <v>174</v>
      </c>
      <c r="W24" s="338"/>
    </row>
    <row r="25" spans="1:23" ht="18" customHeight="1">
      <c r="A25" s="360" t="s">
        <v>55</v>
      </c>
      <c r="B25" s="360"/>
      <c r="C25" s="105">
        <v>0</v>
      </c>
      <c r="D25" s="105">
        <v>47</v>
      </c>
      <c r="E25" s="105">
        <v>0</v>
      </c>
      <c r="F25" s="105">
        <v>9</v>
      </c>
      <c r="G25" s="105">
        <v>24</v>
      </c>
      <c r="H25" s="105">
        <v>30</v>
      </c>
      <c r="I25" s="105">
        <v>2</v>
      </c>
      <c r="J25" s="105">
        <v>50</v>
      </c>
      <c r="K25" s="105">
        <v>6</v>
      </c>
      <c r="L25" s="105">
        <v>56</v>
      </c>
      <c r="M25" s="105">
        <v>0</v>
      </c>
      <c r="N25" s="105">
        <v>0</v>
      </c>
      <c r="O25" s="105">
        <v>56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56</v>
      </c>
      <c r="V25" s="338" t="s">
        <v>175</v>
      </c>
      <c r="W25" s="338"/>
    </row>
    <row r="26" spans="1:23" ht="18" customHeight="1">
      <c r="A26" s="422" t="s">
        <v>134</v>
      </c>
      <c r="B26" s="422"/>
      <c r="C26" s="114">
        <v>35</v>
      </c>
      <c r="D26" s="105">
        <v>0</v>
      </c>
      <c r="E26" s="105">
        <v>0</v>
      </c>
      <c r="F26" s="105">
        <v>13</v>
      </c>
      <c r="G26" s="105">
        <v>28</v>
      </c>
      <c r="H26" s="105">
        <v>18</v>
      </c>
      <c r="I26" s="105">
        <v>2</v>
      </c>
      <c r="J26" s="105">
        <v>35</v>
      </c>
      <c r="K26" s="105">
        <v>13</v>
      </c>
      <c r="L26" s="105">
        <v>48</v>
      </c>
      <c r="M26" s="105">
        <v>0</v>
      </c>
      <c r="N26" s="105">
        <v>0</v>
      </c>
      <c r="O26" s="105">
        <v>48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48</v>
      </c>
      <c r="V26" s="338" t="s">
        <v>176</v>
      </c>
      <c r="W26" s="338"/>
    </row>
    <row r="27" spans="1:23" ht="18" customHeight="1">
      <c r="A27" s="360" t="s">
        <v>57</v>
      </c>
      <c r="B27" s="360"/>
      <c r="C27" s="105">
        <v>20</v>
      </c>
      <c r="D27" s="105">
        <v>0</v>
      </c>
      <c r="E27" s="105">
        <v>0</v>
      </c>
      <c r="F27" s="105">
        <v>4</v>
      </c>
      <c r="G27" s="105">
        <v>13</v>
      </c>
      <c r="H27" s="105">
        <v>9</v>
      </c>
      <c r="I27" s="105">
        <v>2</v>
      </c>
      <c r="J27" s="105">
        <v>20</v>
      </c>
      <c r="K27" s="105">
        <v>4</v>
      </c>
      <c r="L27" s="105">
        <v>23</v>
      </c>
      <c r="M27" s="105">
        <v>1</v>
      </c>
      <c r="N27" s="105">
        <v>0</v>
      </c>
      <c r="O27" s="105">
        <v>24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24</v>
      </c>
      <c r="V27" s="338" t="s">
        <v>380</v>
      </c>
      <c r="W27" s="338"/>
    </row>
    <row r="28" spans="1:23" ht="18" customHeight="1">
      <c r="A28" s="360" t="s">
        <v>58</v>
      </c>
      <c r="B28" s="360"/>
      <c r="C28" s="105">
        <v>42</v>
      </c>
      <c r="D28" s="105">
        <v>2</v>
      </c>
      <c r="E28" s="105">
        <v>0</v>
      </c>
      <c r="F28" s="105">
        <v>12</v>
      </c>
      <c r="G28" s="105">
        <v>32</v>
      </c>
      <c r="H28" s="105">
        <v>19</v>
      </c>
      <c r="I28" s="105">
        <v>5</v>
      </c>
      <c r="J28" s="105">
        <v>43</v>
      </c>
      <c r="K28" s="105">
        <v>13</v>
      </c>
      <c r="L28" s="105">
        <v>55</v>
      </c>
      <c r="M28" s="105">
        <v>1</v>
      </c>
      <c r="N28" s="105">
        <v>0</v>
      </c>
      <c r="O28" s="105">
        <v>56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56</v>
      </c>
      <c r="V28" s="338" t="s">
        <v>178</v>
      </c>
      <c r="W28" s="338"/>
    </row>
    <row r="29" spans="1:23" ht="18" customHeight="1">
      <c r="A29" s="360" t="s">
        <v>229</v>
      </c>
      <c r="B29" s="360"/>
      <c r="C29" s="105">
        <v>30</v>
      </c>
      <c r="D29" s="105">
        <v>0</v>
      </c>
      <c r="E29" s="105">
        <v>0</v>
      </c>
      <c r="F29" s="105">
        <v>21</v>
      </c>
      <c r="G29" s="105">
        <v>34</v>
      </c>
      <c r="H29" s="105">
        <v>12</v>
      </c>
      <c r="I29" s="105">
        <v>5</v>
      </c>
      <c r="J29" s="105">
        <v>30</v>
      </c>
      <c r="K29" s="105">
        <v>21</v>
      </c>
      <c r="L29" s="105">
        <v>48</v>
      </c>
      <c r="M29" s="105">
        <v>3</v>
      </c>
      <c r="N29" s="105">
        <v>0</v>
      </c>
      <c r="O29" s="105">
        <v>51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51</v>
      </c>
      <c r="V29" s="338" t="s">
        <v>179</v>
      </c>
      <c r="W29" s="338"/>
    </row>
    <row r="30" spans="1:23" ht="18" customHeight="1">
      <c r="A30" s="360" t="s">
        <v>60</v>
      </c>
      <c r="B30" s="360"/>
      <c r="C30" s="105">
        <v>31</v>
      </c>
      <c r="D30" s="105">
        <v>1</v>
      </c>
      <c r="E30" s="105">
        <v>0</v>
      </c>
      <c r="F30" s="105">
        <v>3</v>
      </c>
      <c r="G30" s="105">
        <v>12</v>
      </c>
      <c r="H30" s="105">
        <v>16</v>
      </c>
      <c r="I30" s="105">
        <v>7</v>
      </c>
      <c r="J30" s="105">
        <v>32</v>
      </c>
      <c r="K30" s="105">
        <v>3</v>
      </c>
      <c r="L30" s="105">
        <v>34</v>
      </c>
      <c r="M30" s="105">
        <v>1</v>
      </c>
      <c r="N30" s="105">
        <v>0</v>
      </c>
      <c r="O30" s="105">
        <v>34</v>
      </c>
      <c r="P30" s="105">
        <v>0</v>
      </c>
      <c r="Q30" s="105">
        <v>0</v>
      </c>
      <c r="R30" s="105">
        <v>0</v>
      </c>
      <c r="S30" s="105">
        <v>1</v>
      </c>
      <c r="T30" s="105">
        <v>0</v>
      </c>
      <c r="U30" s="105">
        <v>35</v>
      </c>
      <c r="V30" s="338" t="s">
        <v>180</v>
      </c>
      <c r="W30" s="338"/>
    </row>
    <row r="31" spans="1:23" ht="18" customHeight="1" thickBot="1">
      <c r="A31" s="384" t="s">
        <v>61</v>
      </c>
      <c r="B31" s="384"/>
      <c r="C31" s="107">
        <v>60</v>
      </c>
      <c r="D31" s="107">
        <v>2</v>
      </c>
      <c r="E31" s="107">
        <v>78</v>
      </c>
      <c r="F31" s="107">
        <v>0</v>
      </c>
      <c r="G31" s="107">
        <v>104</v>
      </c>
      <c r="H31" s="107">
        <v>21</v>
      </c>
      <c r="I31" s="107">
        <v>15</v>
      </c>
      <c r="J31" s="107">
        <v>60</v>
      </c>
      <c r="K31" s="107">
        <v>80</v>
      </c>
      <c r="L31" s="107">
        <v>137</v>
      </c>
      <c r="M31" s="107">
        <v>3</v>
      </c>
      <c r="N31" s="107">
        <v>0</v>
      </c>
      <c r="O31" s="107">
        <v>135</v>
      </c>
      <c r="P31" s="107">
        <v>1</v>
      </c>
      <c r="Q31" s="105">
        <v>0</v>
      </c>
      <c r="R31" s="105">
        <v>1</v>
      </c>
      <c r="S31" s="105">
        <v>3</v>
      </c>
      <c r="T31" s="105">
        <v>0</v>
      </c>
      <c r="U31" s="105">
        <v>140</v>
      </c>
      <c r="V31" s="420" t="s">
        <v>381</v>
      </c>
      <c r="W31" s="421"/>
    </row>
    <row r="32" spans="1:23" ht="18" customHeight="1" thickBot="1">
      <c r="A32" s="482" t="s">
        <v>25</v>
      </c>
      <c r="B32" s="482"/>
      <c r="C32" s="96">
        <f>SUM(C12:C31)</f>
        <v>625</v>
      </c>
      <c r="D32" s="96">
        <f aca="true" t="shared" si="0" ref="D32:T32">SUM(D12:D31)</f>
        <v>72</v>
      </c>
      <c r="E32" s="96">
        <v>121</v>
      </c>
      <c r="F32" s="96">
        <f t="shared" si="0"/>
        <v>408</v>
      </c>
      <c r="G32" s="96">
        <f t="shared" si="0"/>
        <v>818</v>
      </c>
      <c r="H32" s="96">
        <f t="shared" si="0"/>
        <v>336</v>
      </c>
      <c r="I32" s="96">
        <f t="shared" si="0"/>
        <v>72</v>
      </c>
      <c r="J32" s="96">
        <f t="shared" si="0"/>
        <v>703</v>
      </c>
      <c r="K32" s="96">
        <f t="shared" si="0"/>
        <v>523</v>
      </c>
      <c r="L32" s="96">
        <f t="shared" si="0"/>
        <v>1188</v>
      </c>
      <c r="M32" s="96">
        <f t="shared" si="0"/>
        <v>38</v>
      </c>
      <c r="N32" s="96">
        <f t="shared" si="0"/>
        <v>0</v>
      </c>
      <c r="O32" s="96">
        <f t="shared" si="0"/>
        <v>1188</v>
      </c>
      <c r="P32" s="96">
        <f t="shared" si="0"/>
        <v>24</v>
      </c>
      <c r="Q32" s="96">
        <f t="shared" si="0"/>
        <v>0</v>
      </c>
      <c r="R32" s="96">
        <f t="shared" si="0"/>
        <v>2</v>
      </c>
      <c r="S32" s="96">
        <f t="shared" si="0"/>
        <v>12</v>
      </c>
      <c r="T32" s="96">
        <f t="shared" si="0"/>
        <v>0</v>
      </c>
      <c r="U32" s="96">
        <f>SUM(U12:U31)</f>
        <v>1226</v>
      </c>
      <c r="V32" s="429" t="s">
        <v>298</v>
      </c>
      <c r="W32" s="429"/>
    </row>
    <row r="33" ht="13.5" thickTop="1"/>
    <row r="36" ht="16.5" customHeight="1"/>
    <row r="37" ht="15.75" customHeight="1"/>
    <row r="38" ht="15.75" customHeight="1"/>
    <row r="39" ht="15.75" customHeight="1"/>
    <row r="40" ht="31.5" customHeight="1"/>
    <row r="41" ht="12.75" customHeight="1"/>
    <row r="42" ht="13.5" customHeight="1"/>
  </sheetData>
  <sheetProtection/>
  <mergeCells count="81">
    <mergeCell ref="A32:B32"/>
    <mergeCell ref="V32:W32"/>
    <mergeCell ref="A29:B29"/>
    <mergeCell ref="V29:W29"/>
    <mergeCell ref="A30:B30"/>
    <mergeCell ref="V30:W30"/>
    <mergeCell ref="A31:B31"/>
    <mergeCell ref="V31:W31"/>
    <mergeCell ref="A26:B26"/>
    <mergeCell ref="V26:W26"/>
    <mergeCell ref="A27:B27"/>
    <mergeCell ref="V27:W27"/>
    <mergeCell ref="A28:B28"/>
    <mergeCell ref="V28:W28"/>
    <mergeCell ref="A23:B23"/>
    <mergeCell ref="V23:W23"/>
    <mergeCell ref="A24:B24"/>
    <mergeCell ref="V24:W24"/>
    <mergeCell ref="A25:B25"/>
    <mergeCell ref="V25:W25"/>
    <mergeCell ref="A15:B15"/>
    <mergeCell ref="V15:W15"/>
    <mergeCell ref="A16:A21"/>
    <mergeCell ref="W16:W21"/>
    <mergeCell ref="A22:B22"/>
    <mergeCell ref="V22:W22"/>
    <mergeCell ref="T8:T9"/>
    <mergeCell ref="U8:U9"/>
    <mergeCell ref="V12:W12"/>
    <mergeCell ref="A13:B13"/>
    <mergeCell ref="V13:W13"/>
    <mergeCell ref="A14:B14"/>
    <mergeCell ref="V14:W14"/>
    <mergeCell ref="N8:N9"/>
    <mergeCell ref="O8:O9"/>
    <mergeCell ref="P8:P9"/>
    <mergeCell ref="Q8:Q9"/>
    <mergeCell ref="R8:R9"/>
    <mergeCell ref="S8:S9"/>
    <mergeCell ref="T6:T7"/>
    <mergeCell ref="C7:D7"/>
    <mergeCell ref="F8:F9"/>
    <mergeCell ref="G8:G9"/>
    <mergeCell ref="H8:H9"/>
    <mergeCell ref="I8:I9"/>
    <mergeCell ref="J8:J9"/>
    <mergeCell ref="K8:K9"/>
    <mergeCell ref="L8:L9"/>
    <mergeCell ref="M8:M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U4:U7"/>
    <mergeCell ref="V4:W9"/>
    <mergeCell ref="C5:F5"/>
    <mergeCell ref="G5:I5"/>
    <mergeCell ref="J5:K5"/>
    <mergeCell ref="L5:N5"/>
    <mergeCell ref="O5:T5"/>
    <mergeCell ref="C6:D6"/>
    <mergeCell ref="F6:F7"/>
    <mergeCell ref="G6:G7"/>
    <mergeCell ref="A1:W1"/>
    <mergeCell ref="A2:W2"/>
    <mergeCell ref="A3:Q3"/>
    <mergeCell ref="R3:W3"/>
    <mergeCell ref="A4:B9"/>
    <mergeCell ref="C4:F4"/>
    <mergeCell ref="G4:I4"/>
    <mergeCell ref="J4:K4"/>
    <mergeCell ref="L4:N4"/>
    <mergeCell ref="O4:T4"/>
  </mergeCells>
  <printOptions horizontalCentered="1"/>
  <pageMargins left="0.25" right="0.25" top="0.75" bottom="0.5" header="0.75" footer="0.5"/>
  <pageSetup firstPageNumber="6" useFirstPageNumber="1" horizontalDpi="600" verticalDpi="600" orientation="landscape" paperSize="9" scale="70" r:id="rId1"/>
  <rowBreaks count="1" manualBreakCount="1">
    <brk id="32" max="5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AD29"/>
  <sheetViews>
    <sheetView rightToLeft="1" view="pageBreakPreview" zoomScale="90" zoomScaleSheetLayoutView="90" zoomScalePageLayoutView="0" workbookViewId="0" topLeftCell="A1">
      <selection activeCell="A1" sqref="A1:V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9.8515625" style="0" customWidth="1"/>
    <col min="4" max="4" width="11.7109375" style="0" customWidth="1"/>
    <col min="5" max="5" width="9.28125" style="0" customWidth="1"/>
    <col min="6" max="6" width="11.421875" style="0" customWidth="1"/>
    <col min="7" max="7" width="11.00390625" style="0" customWidth="1"/>
    <col min="8" max="8" width="11.7109375" style="0" customWidth="1"/>
    <col min="9" max="9" width="10.57421875" style="0" customWidth="1"/>
    <col min="10" max="15" width="8.00390625" style="0" customWidth="1"/>
    <col min="16" max="16" width="6.8515625" style="0" customWidth="1"/>
    <col min="17" max="17" width="15.8515625" style="0" customWidth="1"/>
    <col min="18" max="18" width="3.57421875" style="0" customWidth="1"/>
    <col min="19" max="21" width="9.140625" style="0" hidden="1" customWidth="1"/>
    <col min="22" max="22" width="0.13671875" style="0" hidden="1" customWidth="1"/>
    <col min="23" max="29" width="9.140625" style="0" hidden="1" customWidth="1"/>
  </cols>
  <sheetData>
    <row r="1" spans="1:22" ht="20.25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</row>
    <row r="2" spans="1:25" s="120" customFormat="1" ht="39.75" customHeight="1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121"/>
      <c r="X2" s="121"/>
      <c r="Y2" s="121"/>
    </row>
    <row r="3" spans="1:22" ht="17.25" customHeight="1" thickBot="1">
      <c r="A3" s="471" t="s">
        <v>581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2" t="s">
        <v>582</v>
      </c>
      <c r="R3" s="472"/>
      <c r="S3" s="472"/>
      <c r="T3" s="472"/>
      <c r="U3" s="472"/>
      <c r="V3" s="472"/>
    </row>
    <row r="4" spans="1:18" ht="25.5" customHeight="1" thickTop="1">
      <c r="A4" s="491" t="s">
        <v>29</v>
      </c>
      <c r="B4" s="491"/>
      <c r="C4" s="483" t="s">
        <v>233</v>
      </c>
      <c r="D4" s="483"/>
      <c r="E4" s="483" t="s">
        <v>234</v>
      </c>
      <c r="F4" s="483"/>
      <c r="G4" s="483"/>
      <c r="H4" s="483"/>
      <c r="I4" s="484" t="s">
        <v>257</v>
      </c>
      <c r="J4" s="484"/>
      <c r="K4" s="484"/>
      <c r="L4" s="484" t="s">
        <v>261</v>
      </c>
      <c r="M4" s="484"/>
      <c r="N4" s="484"/>
      <c r="O4" s="484"/>
      <c r="P4" s="484"/>
      <c r="Q4" s="485" t="s">
        <v>290</v>
      </c>
      <c r="R4" s="485"/>
    </row>
    <row r="5" spans="1:21" ht="25.5" customHeight="1">
      <c r="A5" s="492"/>
      <c r="B5" s="492"/>
      <c r="C5" s="488" t="s">
        <v>227</v>
      </c>
      <c r="D5" s="488"/>
      <c r="E5" s="488" t="s">
        <v>293</v>
      </c>
      <c r="F5" s="488"/>
      <c r="G5" s="488"/>
      <c r="H5" s="488"/>
      <c r="I5" s="490" t="s">
        <v>288</v>
      </c>
      <c r="J5" s="490"/>
      <c r="K5" s="490"/>
      <c r="L5" s="490" t="s">
        <v>289</v>
      </c>
      <c r="M5" s="490"/>
      <c r="N5" s="490"/>
      <c r="O5" s="490"/>
      <c r="P5" s="490"/>
      <c r="Q5" s="486"/>
      <c r="R5" s="486"/>
      <c r="U5" s="104"/>
    </row>
    <row r="6" spans="1:18" ht="39.75" customHeight="1">
      <c r="A6" s="492"/>
      <c r="B6" s="492"/>
      <c r="C6" s="131" t="s">
        <v>253</v>
      </c>
      <c r="D6" s="131" t="s">
        <v>254</v>
      </c>
      <c r="E6" s="131" t="s">
        <v>339</v>
      </c>
      <c r="F6" s="131" t="s">
        <v>533</v>
      </c>
      <c r="G6" s="131" t="s">
        <v>255</v>
      </c>
      <c r="H6" s="131" t="s">
        <v>168</v>
      </c>
      <c r="I6" s="131" t="s">
        <v>258</v>
      </c>
      <c r="J6" s="131" t="s">
        <v>259</v>
      </c>
      <c r="K6" s="131" t="s">
        <v>260</v>
      </c>
      <c r="L6" s="147" t="s">
        <v>391</v>
      </c>
      <c r="M6" s="147" t="s">
        <v>392</v>
      </c>
      <c r="N6" s="147" t="s">
        <v>393</v>
      </c>
      <c r="O6" s="147" t="s">
        <v>394</v>
      </c>
      <c r="P6" s="147" t="s">
        <v>395</v>
      </c>
      <c r="Q6" s="486"/>
      <c r="R6" s="486"/>
    </row>
    <row r="7" spans="1:30" ht="87" customHeight="1" thickBot="1">
      <c r="A7" s="493"/>
      <c r="B7" s="493"/>
      <c r="C7" s="100" t="s">
        <v>295</v>
      </c>
      <c r="D7" s="100" t="s">
        <v>294</v>
      </c>
      <c r="E7" s="100" t="s">
        <v>390</v>
      </c>
      <c r="F7" s="100" t="s">
        <v>225</v>
      </c>
      <c r="G7" s="100" t="s">
        <v>226</v>
      </c>
      <c r="H7" s="100" t="s">
        <v>279</v>
      </c>
      <c r="I7" s="146" t="s">
        <v>280</v>
      </c>
      <c r="J7" s="146" t="s">
        <v>281</v>
      </c>
      <c r="K7" s="146" t="s">
        <v>282</v>
      </c>
      <c r="L7" s="146" t="s">
        <v>283</v>
      </c>
      <c r="M7" s="146" t="s">
        <v>284</v>
      </c>
      <c r="N7" s="146" t="s">
        <v>285</v>
      </c>
      <c r="O7" s="146" t="s">
        <v>286</v>
      </c>
      <c r="P7" s="146" t="s">
        <v>287</v>
      </c>
      <c r="Q7" s="487"/>
      <c r="R7" s="487"/>
      <c r="AD7" s="131"/>
    </row>
    <row r="8" spans="1:30" ht="24" customHeight="1">
      <c r="A8" s="461" t="s">
        <v>41</v>
      </c>
      <c r="B8" s="461"/>
      <c r="C8" s="113">
        <v>51</v>
      </c>
      <c r="D8" s="113">
        <v>20018</v>
      </c>
      <c r="E8" s="113">
        <v>75</v>
      </c>
      <c r="F8" s="113">
        <v>75</v>
      </c>
      <c r="G8" s="113">
        <v>75</v>
      </c>
      <c r="H8" s="113">
        <v>75</v>
      </c>
      <c r="I8" s="113">
        <v>44</v>
      </c>
      <c r="J8" s="113">
        <v>29</v>
      </c>
      <c r="K8" s="113">
        <v>2</v>
      </c>
      <c r="L8" s="113">
        <v>73</v>
      </c>
      <c r="M8" s="113">
        <v>1</v>
      </c>
      <c r="N8" s="113">
        <v>1</v>
      </c>
      <c r="O8" s="113">
        <v>0</v>
      </c>
      <c r="P8" s="113">
        <v>0</v>
      </c>
      <c r="Q8" s="344" t="s">
        <v>429</v>
      </c>
      <c r="R8" s="344"/>
      <c r="AD8" s="131"/>
    </row>
    <row r="9" spans="1:18" ht="18" customHeight="1">
      <c r="A9" s="489" t="s">
        <v>42</v>
      </c>
      <c r="B9" s="489"/>
      <c r="C9" s="180">
        <v>27</v>
      </c>
      <c r="D9" s="180">
        <v>2083</v>
      </c>
      <c r="E9" s="180">
        <v>52</v>
      </c>
      <c r="F9" s="180">
        <v>52</v>
      </c>
      <c r="G9" s="180">
        <v>51</v>
      </c>
      <c r="H9" s="180">
        <v>53</v>
      </c>
      <c r="I9" s="180">
        <v>51</v>
      </c>
      <c r="J9" s="180">
        <v>2</v>
      </c>
      <c r="K9" s="180">
        <v>0</v>
      </c>
      <c r="L9" s="180">
        <v>45</v>
      </c>
      <c r="M9" s="180">
        <v>7</v>
      </c>
      <c r="N9" s="180">
        <v>1</v>
      </c>
      <c r="O9" s="180">
        <v>0</v>
      </c>
      <c r="P9" s="180">
        <v>0</v>
      </c>
      <c r="Q9" s="338" t="s">
        <v>375</v>
      </c>
      <c r="R9" s="338"/>
    </row>
    <row r="10" spans="1:18" ht="18" customHeight="1">
      <c r="A10" s="461" t="s">
        <v>43</v>
      </c>
      <c r="B10" s="461"/>
      <c r="C10" s="113">
        <v>72</v>
      </c>
      <c r="D10" s="113">
        <v>14445</v>
      </c>
      <c r="E10" s="113">
        <v>92</v>
      </c>
      <c r="F10" s="113">
        <v>91</v>
      </c>
      <c r="G10" s="113">
        <v>92</v>
      </c>
      <c r="H10" s="113">
        <v>92</v>
      </c>
      <c r="I10" s="113">
        <v>92</v>
      </c>
      <c r="J10" s="113">
        <v>0</v>
      </c>
      <c r="K10" s="113">
        <v>0</v>
      </c>
      <c r="L10" s="113">
        <v>92</v>
      </c>
      <c r="M10" s="113">
        <v>0</v>
      </c>
      <c r="N10" s="113">
        <v>0</v>
      </c>
      <c r="O10" s="113">
        <v>0</v>
      </c>
      <c r="P10" s="113">
        <v>0</v>
      </c>
      <c r="Q10" s="338" t="s">
        <v>171</v>
      </c>
      <c r="R10" s="338"/>
    </row>
    <row r="11" spans="1:18" ht="18" customHeight="1">
      <c r="A11" s="461" t="s">
        <v>228</v>
      </c>
      <c r="B11" s="461"/>
      <c r="C11" s="113">
        <v>45</v>
      </c>
      <c r="D11" s="113">
        <v>13339</v>
      </c>
      <c r="E11" s="113">
        <v>54</v>
      </c>
      <c r="F11" s="113">
        <v>54</v>
      </c>
      <c r="G11" s="113">
        <v>53</v>
      </c>
      <c r="H11" s="113">
        <v>52</v>
      </c>
      <c r="I11" s="113">
        <v>40</v>
      </c>
      <c r="J11" s="113">
        <v>16</v>
      </c>
      <c r="K11" s="113">
        <v>0</v>
      </c>
      <c r="L11" s="113">
        <v>51</v>
      </c>
      <c r="M11" s="113">
        <v>3</v>
      </c>
      <c r="N11" s="113">
        <v>2</v>
      </c>
      <c r="O11" s="113">
        <v>0</v>
      </c>
      <c r="P11" s="113">
        <v>0</v>
      </c>
      <c r="Q11" s="338" t="s">
        <v>305</v>
      </c>
      <c r="R11" s="338"/>
    </row>
    <row r="12" spans="1:18" ht="18" customHeight="1">
      <c r="A12" s="348" t="s">
        <v>608</v>
      </c>
      <c r="B12" s="175" t="s">
        <v>263</v>
      </c>
      <c r="C12" s="113">
        <v>39</v>
      </c>
      <c r="D12" s="113">
        <v>19715</v>
      </c>
      <c r="E12" s="113">
        <v>41</v>
      </c>
      <c r="F12" s="113">
        <v>41</v>
      </c>
      <c r="G12" s="113">
        <v>41</v>
      </c>
      <c r="H12" s="113">
        <v>41</v>
      </c>
      <c r="I12" s="113">
        <v>24</v>
      </c>
      <c r="J12" s="113">
        <v>17</v>
      </c>
      <c r="K12" s="113">
        <v>0</v>
      </c>
      <c r="L12" s="113">
        <v>31</v>
      </c>
      <c r="M12" s="113">
        <v>10</v>
      </c>
      <c r="N12" s="113">
        <v>0</v>
      </c>
      <c r="O12" s="113">
        <v>0</v>
      </c>
      <c r="P12" s="113">
        <v>0</v>
      </c>
      <c r="Q12" s="221" t="s">
        <v>564</v>
      </c>
      <c r="R12" s="351" t="s">
        <v>172</v>
      </c>
    </row>
    <row r="13" spans="1:18" ht="18" customHeight="1">
      <c r="A13" s="349"/>
      <c r="B13" s="175" t="s">
        <v>264</v>
      </c>
      <c r="C13" s="113">
        <v>79</v>
      </c>
      <c r="D13" s="113">
        <v>26250</v>
      </c>
      <c r="E13" s="113">
        <v>89</v>
      </c>
      <c r="F13" s="113">
        <v>89</v>
      </c>
      <c r="G13" s="113">
        <v>89</v>
      </c>
      <c r="H13" s="113">
        <v>89</v>
      </c>
      <c r="I13" s="113">
        <v>52</v>
      </c>
      <c r="J13" s="113">
        <v>32</v>
      </c>
      <c r="K13" s="113">
        <v>5</v>
      </c>
      <c r="L13" s="113">
        <v>65</v>
      </c>
      <c r="M13" s="113">
        <v>16</v>
      </c>
      <c r="N13" s="113">
        <v>8</v>
      </c>
      <c r="O13" s="113">
        <v>0</v>
      </c>
      <c r="P13" s="113">
        <v>0</v>
      </c>
      <c r="Q13" s="221" t="s">
        <v>565</v>
      </c>
      <c r="R13" s="352"/>
    </row>
    <row r="14" spans="1:18" ht="18" customHeight="1">
      <c r="A14" s="349"/>
      <c r="B14" s="175" t="s">
        <v>265</v>
      </c>
      <c r="C14" s="113">
        <v>19</v>
      </c>
      <c r="D14" s="113">
        <v>5819</v>
      </c>
      <c r="E14" s="113">
        <v>31</v>
      </c>
      <c r="F14" s="113">
        <v>31</v>
      </c>
      <c r="G14" s="113">
        <v>31</v>
      </c>
      <c r="H14" s="113">
        <v>31</v>
      </c>
      <c r="I14" s="113">
        <v>21</v>
      </c>
      <c r="J14" s="113">
        <v>9</v>
      </c>
      <c r="K14" s="113">
        <v>1</v>
      </c>
      <c r="L14" s="113">
        <v>23</v>
      </c>
      <c r="M14" s="113">
        <v>7</v>
      </c>
      <c r="N14" s="113">
        <v>1</v>
      </c>
      <c r="O14" s="113">
        <v>0</v>
      </c>
      <c r="P14" s="113">
        <v>0</v>
      </c>
      <c r="Q14" s="234" t="s">
        <v>566</v>
      </c>
      <c r="R14" s="352"/>
    </row>
    <row r="15" spans="1:18" ht="18" customHeight="1">
      <c r="A15" s="349"/>
      <c r="B15" s="175" t="s">
        <v>266</v>
      </c>
      <c r="C15" s="113">
        <v>72</v>
      </c>
      <c r="D15" s="113">
        <v>18943</v>
      </c>
      <c r="E15" s="113">
        <v>84</v>
      </c>
      <c r="F15" s="113">
        <v>84</v>
      </c>
      <c r="G15" s="113">
        <v>84</v>
      </c>
      <c r="H15" s="113">
        <v>84</v>
      </c>
      <c r="I15" s="113">
        <v>40</v>
      </c>
      <c r="J15" s="113">
        <v>44</v>
      </c>
      <c r="K15" s="113">
        <v>0</v>
      </c>
      <c r="L15" s="113">
        <v>72</v>
      </c>
      <c r="M15" s="113">
        <v>10</v>
      </c>
      <c r="N15" s="113">
        <v>2</v>
      </c>
      <c r="O15" s="113">
        <v>0</v>
      </c>
      <c r="P15" s="113">
        <v>0</v>
      </c>
      <c r="Q15" s="234" t="s">
        <v>376</v>
      </c>
      <c r="R15" s="352"/>
    </row>
    <row r="16" spans="1:18" ht="18" customHeight="1">
      <c r="A16" s="349"/>
      <c r="B16" s="175" t="s">
        <v>267</v>
      </c>
      <c r="C16" s="113">
        <v>39</v>
      </c>
      <c r="D16" s="113">
        <v>25401</v>
      </c>
      <c r="E16" s="113">
        <v>47</v>
      </c>
      <c r="F16" s="113">
        <v>47</v>
      </c>
      <c r="G16" s="113">
        <v>47</v>
      </c>
      <c r="H16" s="113">
        <v>47</v>
      </c>
      <c r="I16" s="113">
        <v>36</v>
      </c>
      <c r="J16" s="113">
        <v>11</v>
      </c>
      <c r="K16" s="113">
        <v>0</v>
      </c>
      <c r="L16" s="113">
        <v>33</v>
      </c>
      <c r="M16" s="113">
        <v>13</v>
      </c>
      <c r="N16" s="113">
        <v>1</v>
      </c>
      <c r="O16" s="113">
        <v>0</v>
      </c>
      <c r="P16" s="113">
        <v>0</v>
      </c>
      <c r="Q16" s="234" t="s">
        <v>377</v>
      </c>
      <c r="R16" s="352"/>
    </row>
    <row r="17" spans="1:18" ht="18" customHeight="1">
      <c r="A17" s="350"/>
      <c r="B17" s="175" t="s">
        <v>268</v>
      </c>
      <c r="C17" s="113">
        <v>36</v>
      </c>
      <c r="D17" s="113">
        <v>8006</v>
      </c>
      <c r="E17" s="113">
        <v>45</v>
      </c>
      <c r="F17" s="113">
        <v>45</v>
      </c>
      <c r="G17" s="113">
        <v>45</v>
      </c>
      <c r="H17" s="113">
        <v>45</v>
      </c>
      <c r="I17" s="113">
        <v>25</v>
      </c>
      <c r="J17" s="113">
        <v>18</v>
      </c>
      <c r="K17" s="113">
        <v>2</v>
      </c>
      <c r="L17" s="113">
        <v>36</v>
      </c>
      <c r="M17" s="113">
        <v>5</v>
      </c>
      <c r="N17" s="113">
        <v>4</v>
      </c>
      <c r="O17" s="113">
        <v>0</v>
      </c>
      <c r="P17" s="113">
        <v>0</v>
      </c>
      <c r="Q17" s="222" t="s">
        <v>378</v>
      </c>
      <c r="R17" s="353"/>
    </row>
    <row r="18" spans="1:18" ht="18" customHeight="1">
      <c r="A18" s="461" t="s">
        <v>52</v>
      </c>
      <c r="B18" s="461"/>
      <c r="C18" s="113">
        <v>3</v>
      </c>
      <c r="D18" s="113">
        <v>1151</v>
      </c>
      <c r="E18" s="113">
        <v>48</v>
      </c>
      <c r="F18" s="113">
        <v>46</v>
      </c>
      <c r="G18" s="113">
        <v>49</v>
      </c>
      <c r="H18" s="113">
        <v>48</v>
      </c>
      <c r="I18" s="113">
        <v>50</v>
      </c>
      <c r="J18" s="113">
        <v>0</v>
      </c>
      <c r="K18" s="113">
        <v>0</v>
      </c>
      <c r="L18" s="113">
        <v>33</v>
      </c>
      <c r="M18" s="113">
        <v>9</v>
      </c>
      <c r="N18" s="113">
        <v>4</v>
      </c>
      <c r="O18" s="113">
        <v>4</v>
      </c>
      <c r="P18" s="113">
        <v>0</v>
      </c>
      <c r="Q18" s="338" t="s">
        <v>379</v>
      </c>
      <c r="R18" s="338"/>
    </row>
    <row r="19" spans="1:18" ht="18" customHeight="1">
      <c r="A19" s="461" t="s">
        <v>53</v>
      </c>
      <c r="B19" s="461"/>
      <c r="C19" s="113">
        <v>90</v>
      </c>
      <c r="D19" s="113">
        <v>27666</v>
      </c>
      <c r="E19" s="113">
        <v>88</v>
      </c>
      <c r="F19" s="113">
        <v>88</v>
      </c>
      <c r="G19" s="113">
        <v>83</v>
      </c>
      <c r="H19" s="113">
        <v>86</v>
      </c>
      <c r="I19" s="113">
        <v>49</v>
      </c>
      <c r="J19" s="113">
        <v>38</v>
      </c>
      <c r="K19" s="113">
        <v>1</v>
      </c>
      <c r="L19" s="113">
        <v>86</v>
      </c>
      <c r="M19" s="113">
        <v>1</v>
      </c>
      <c r="N19" s="113">
        <v>1</v>
      </c>
      <c r="O19" s="189">
        <v>0</v>
      </c>
      <c r="P19" s="113">
        <v>0</v>
      </c>
      <c r="Q19" s="338" t="s">
        <v>173</v>
      </c>
      <c r="R19" s="338"/>
    </row>
    <row r="20" spans="1:18" ht="18" customHeight="1">
      <c r="A20" s="461" t="s">
        <v>54</v>
      </c>
      <c r="B20" s="461"/>
      <c r="C20" s="113">
        <v>50</v>
      </c>
      <c r="D20" s="113">
        <v>6920</v>
      </c>
      <c r="E20" s="113">
        <v>65</v>
      </c>
      <c r="F20" s="113">
        <v>65</v>
      </c>
      <c r="G20" s="113">
        <v>65</v>
      </c>
      <c r="H20" s="113">
        <v>65</v>
      </c>
      <c r="I20" s="113">
        <v>37</v>
      </c>
      <c r="J20" s="113">
        <v>28</v>
      </c>
      <c r="K20" s="113">
        <v>0</v>
      </c>
      <c r="L20" s="113">
        <v>61</v>
      </c>
      <c r="M20" s="113">
        <v>2</v>
      </c>
      <c r="N20" s="113">
        <v>2</v>
      </c>
      <c r="O20" s="113">
        <v>0</v>
      </c>
      <c r="P20" s="113">
        <v>0</v>
      </c>
      <c r="Q20" s="338" t="s">
        <v>174</v>
      </c>
      <c r="R20" s="338"/>
    </row>
    <row r="21" spans="1:18" ht="18" customHeight="1">
      <c r="A21" s="461" t="s">
        <v>55</v>
      </c>
      <c r="B21" s="461"/>
      <c r="C21" s="113">
        <v>45</v>
      </c>
      <c r="D21" s="113">
        <v>15861</v>
      </c>
      <c r="E21" s="113">
        <v>56</v>
      </c>
      <c r="F21" s="113">
        <v>56</v>
      </c>
      <c r="G21" s="113">
        <v>56</v>
      </c>
      <c r="H21" s="113">
        <v>56</v>
      </c>
      <c r="I21" s="113">
        <v>49</v>
      </c>
      <c r="J21" s="113">
        <v>6</v>
      </c>
      <c r="K21" s="113">
        <v>1</v>
      </c>
      <c r="L21" s="113">
        <v>48</v>
      </c>
      <c r="M21" s="113">
        <v>7</v>
      </c>
      <c r="N21" s="113">
        <v>1</v>
      </c>
      <c r="O21" s="113">
        <v>0</v>
      </c>
      <c r="P21" s="113">
        <v>0</v>
      </c>
      <c r="Q21" s="338" t="s">
        <v>175</v>
      </c>
      <c r="R21" s="338"/>
    </row>
    <row r="22" spans="1:18" ht="18" customHeight="1">
      <c r="A22" s="461" t="s">
        <v>134</v>
      </c>
      <c r="B22" s="461"/>
      <c r="C22" s="113">
        <v>35</v>
      </c>
      <c r="D22" s="113">
        <v>10112</v>
      </c>
      <c r="E22" s="113">
        <v>48</v>
      </c>
      <c r="F22" s="113">
        <v>48</v>
      </c>
      <c r="G22" s="113">
        <v>48</v>
      </c>
      <c r="H22" s="113">
        <v>48</v>
      </c>
      <c r="I22" s="113">
        <v>46</v>
      </c>
      <c r="J22" s="113">
        <v>2</v>
      </c>
      <c r="K22" s="113">
        <v>0</v>
      </c>
      <c r="L22" s="113">
        <v>43</v>
      </c>
      <c r="M22" s="113">
        <v>5</v>
      </c>
      <c r="N22" s="113">
        <v>0</v>
      </c>
      <c r="O22" s="113">
        <v>0</v>
      </c>
      <c r="P22" s="113">
        <v>0</v>
      </c>
      <c r="Q22" s="338" t="s">
        <v>176</v>
      </c>
      <c r="R22" s="338"/>
    </row>
    <row r="23" spans="1:18" ht="18" customHeight="1">
      <c r="A23" s="461" t="s">
        <v>57</v>
      </c>
      <c r="B23" s="461"/>
      <c r="C23" s="113">
        <v>20</v>
      </c>
      <c r="D23" s="113">
        <v>32251</v>
      </c>
      <c r="E23" s="113">
        <v>24</v>
      </c>
      <c r="F23" s="113">
        <v>24</v>
      </c>
      <c r="G23" s="113">
        <v>24</v>
      </c>
      <c r="H23" s="113">
        <v>24</v>
      </c>
      <c r="I23" s="113">
        <v>20</v>
      </c>
      <c r="J23" s="113">
        <v>4</v>
      </c>
      <c r="K23" s="113">
        <v>0</v>
      </c>
      <c r="L23" s="113">
        <v>24</v>
      </c>
      <c r="M23" s="113">
        <v>0</v>
      </c>
      <c r="N23" s="113">
        <v>0</v>
      </c>
      <c r="O23" s="113">
        <v>0</v>
      </c>
      <c r="P23" s="113">
        <v>0</v>
      </c>
      <c r="Q23" s="338" t="s">
        <v>380</v>
      </c>
      <c r="R23" s="338"/>
    </row>
    <row r="24" spans="1:18" ht="18" customHeight="1">
      <c r="A24" s="461" t="s">
        <v>58</v>
      </c>
      <c r="B24" s="461"/>
      <c r="C24" s="113">
        <v>48</v>
      </c>
      <c r="D24" s="113">
        <v>12676</v>
      </c>
      <c r="E24" s="113">
        <v>56</v>
      </c>
      <c r="F24" s="113">
        <v>56</v>
      </c>
      <c r="G24" s="113">
        <v>56</v>
      </c>
      <c r="H24" s="113">
        <v>56</v>
      </c>
      <c r="I24" s="113">
        <v>56</v>
      </c>
      <c r="J24" s="113">
        <v>0</v>
      </c>
      <c r="K24" s="113">
        <v>0</v>
      </c>
      <c r="L24" s="113">
        <v>54</v>
      </c>
      <c r="M24" s="113">
        <v>2</v>
      </c>
      <c r="N24" s="113">
        <v>0</v>
      </c>
      <c r="O24" s="113">
        <v>0</v>
      </c>
      <c r="P24" s="113">
        <v>0</v>
      </c>
      <c r="Q24" s="338" t="s">
        <v>178</v>
      </c>
      <c r="R24" s="338"/>
    </row>
    <row r="25" spans="1:18" ht="18" customHeight="1">
      <c r="A25" s="461" t="s">
        <v>229</v>
      </c>
      <c r="B25" s="461"/>
      <c r="C25" s="113">
        <v>31</v>
      </c>
      <c r="D25" s="113">
        <v>13145</v>
      </c>
      <c r="E25" s="113">
        <v>51</v>
      </c>
      <c r="F25" s="113">
        <v>51</v>
      </c>
      <c r="G25" s="113">
        <v>51</v>
      </c>
      <c r="H25" s="113">
        <v>51</v>
      </c>
      <c r="I25" s="113">
        <v>35</v>
      </c>
      <c r="J25" s="113">
        <v>15</v>
      </c>
      <c r="K25" s="113">
        <v>1</v>
      </c>
      <c r="L25" s="113">
        <v>47</v>
      </c>
      <c r="M25" s="113">
        <v>2</v>
      </c>
      <c r="N25" s="113">
        <v>2</v>
      </c>
      <c r="O25" s="113">
        <v>0</v>
      </c>
      <c r="P25" s="113">
        <v>0</v>
      </c>
      <c r="Q25" s="338" t="s">
        <v>179</v>
      </c>
      <c r="R25" s="338"/>
    </row>
    <row r="26" spans="1:18" ht="18" customHeight="1">
      <c r="A26" s="461" t="s">
        <v>60</v>
      </c>
      <c r="B26" s="461"/>
      <c r="C26" s="113">
        <v>19</v>
      </c>
      <c r="D26" s="113">
        <v>15401</v>
      </c>
      <c r="E26" s="113">
        <v>31</v>
      </c>
      <c r="F26" s="113">
        <v>31</v>
      </c>
      <c r="G26" s="113">
        <v>31</v>
      </c>
      <c r="H26" s="113">
        <v>31</v>
      </c>
      <c r="I26" s="113">
        <v>33</v>
      </c>
      <c r="J26" s="113">
        <v>2</v>
      </c>
      <c r="K26" s="113">
        <v>0</v>
      </c>
      <c r="L26" s="113">
        <v>20</v>
      </c>
      <c r="M26" s="113">
        <v>14</v>
      </c>
      <c r="N26" s="113">
        <v>1</v>
      </c>
      <c r="O26" s="113">
        <v>0</v>
      </c>
      <c r="P26" s="113">
        <v>0</v>
      </c>
      <c r="Q26" s="338" t="s">
        <v>180</v>
      </c>
      <c r="R26" s="338"/>
    </row>
    <row r="27" spans="1:18" ht="18" customHeight="1" thickBot="1">
      <c r="A27" s="494" t="s">
        <v>61</v>
      </c>
      <c r="B27" s="494"/>
      <c r="C27" s="190">
        <v>137</v>
      </c>
      <c r="D27" s="190">
        <v>18526</v>
      </c>
      <c r="E27" s="190">
        <v>140</v>
      </c>
      <c r="F27" s="190">
        <v>140</v>
      </c>
      <c r="G27" s="190">
        <v>140</v>
      </c>
      <c r="H27" s="190">
        <v>140</v>
      </c>
      <c r="I27" s="181">
        <v>130</v>
      </c>
      <c r="J27" s="113">
        <v>9</v>
      </c>
      <c r="K27" s="113">
        <v>1</v>
      </c>
      <c r="L27" s="181">
        <v>131</v>
      </c>
      <c r="M27" s="181">
        <v>8</v>
      </c>
      <c r="N27" s="181">
        <v>1</v>
      </c>
      <c r="O27" s="113">
        <v>0</v>
      </c>
      <c r="P27" s="113">
        <v>0</v>
      </c>
      <c r="Q27" s="435" t="s">
        <v>381</v>
      </c>
      <c r="R27" s="495"/>
    </row>
    <row r="28" spans="1:18" ht="18" customHeight="1" thickBot="1">
      <c r="A28" s="496" t="s">
        <v>25</v>
      </c>
      <c r="B28" s="496"/>
      <c r="C28" s="191">
        <f>SUM(C8:C27)</f>
        <v>957</v>
      </c>
      <c r="D28" s="191">
        <f aca="true" t="shared" si="0" ref="D28:P28">SUM(D8:D27)</f>
        <v>307728</v>
      </c>
      <c r="E28" s="191">
        <f t="shared" si="0"/>
        <v>1217</v>
      </c>
      <c r="F28" s="191">
        <f t="shared" si="0"/>
        <v>1214</v>
      </c>
      <c r="G28" s="191">
        <f t="shared" si="0"/>
        <v>1211</v>
      </c>
      <c r="H28" s="191">
        <f t="shared" si="0"/>
        <v>1214</v>
      </c>
      <c r="I28" s="191">
        <f t="shared" si="0"/>
        <v>930</v>
      </c>
      <c r="J28" s="191">
        <f t="shared" si="0"/>
        <v>282</v>
      </c>
      <c r="K28" s="191">
        <f t="shared" si="0"/>
        <v>14</v>
      </c>
      <c r="L28" s="191">
        <f t="shared" si="0"/>
        <v>1068</v>
      </c>
      <c r="M28" s="191">
        <f t="shared" si="0"/>
        <v>122</v>
      </c>
      <c r="N28" s="191">
        <f t="shared" si="0"/>
        <v>32</v>
      </c>
      <c r="O28" s="191">
        <f t="shared" si="0"/>
        <v>4</v>
      </c>
      <c r="P28" s="191">
        <f t="shared" si="0"/>
        <v>0</v>
      </c>
      <c r="Q28" s="496" t="s">
        <v>298</v>
      </c>
      <c r="R28" s="496"/>
    </row>
    <row r="29" spans="9:16" ht="13.5" thickTop="1">
      <c r="I29" s="97"/>
      <c r="J29" s="97"/>
      <c r="K29" s="97"/>
      <c r="L29" s="97"/>
      <c r="M29" s="97"/>
      <c r="N29" s="97"/>
      <c r="O29" s="97"/>
      <c r="P29" s="97"/>
    </row>
  </sheetData>
  <sheetProtection/>
  <mergeCells count="46">
    <mergeCell ref="A1:V1"/>
    <mergeCell ref="A2:V2"/>
    <mergeCell ref="A3:P3"/>
    <mergeCell ref="Q3:V3"/>
    <mergeCell ref="A26:B26"/>
    <mergeCell ref="Q26:R26"/>
    <mergeCell ref="A20:B20"/>
    <mergeCell ref="Q20:R20"/>
    <mergeCell ref="A21:B21"/>
    <mergeCell ref="Q21:R21"/>
    <mergeCell ref="A27:B27"/>
    <mergeCell ref="Q27:R27"/>
    <mergeCell ref="A28:B28"/>
    <mergeCell ref="Q28:R28"/>
    <mergeCell ref="A23:B23"/>
    <mergeCell ref="Q23:R23"/>
    <mergeCell ref="A24:B24"/>
    <mergeCell ref="Q24:R24"/>
    <mergeCell ref="A25:B25"/>
    <mergeCell ref="Q25:R25"/>
    <mergeCell ref="A11:B11"/>
    <mergeCell ref="Q11:R11"/>
    <mergeCell ref="A22:B22"/>
    <mergeCell ref="Q22:R22"/>
    <mergeCell ref="A12:A17"/>
    <mergeCell ref="R12:R17"/>
    <mergeCell ref="A18:B18"/>
    <mergeCell ref="Q18:R18"/>
    <mergeCell ref="A19:B19"/>
    <mergeCell ref="Q19:R19"/>
    <mergeCell ref="A9:B9"/>
    <mergeCell ref="Q9:R9"/>
    <mergeCell ref="A10:B10"/>
    <mergeCell ref="Q10:R10"/>
    <mergeCell ref="I5:K5"/>
    <mergeCell ref="L5:P5"/>
    <mergeCell ref="A8:B8"/>
    <mergeCell ref="Q8:R8"/>
    <mergeCell ref="A4:B7"/>
    <mergeCell ref="C4:D4"/>
    <mergeCell ref="E4:H4"/>
    <mergeCell ref="I4:K4"/>
    <mergeCell ref="L4:P4"/>
    <mergeCell ref="Q4:R7"/>
    <mergeCell ref="C5:D5"/>
    <mergeCell ref="E5:H5"/>
  </mergeCells>
  <printOptions horizontalCentered="1"/>
  <pageMargins left="0.25" right="0.25" top="0.75" bottom="0.5" header="0.75" footer="0.5"/>
  <pageSetup firstPageNumber="6" useFirstPageNumber="1"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rightToLeft="1" view="pageBreakPreview" zoomScale="96" zoomScaleSheetLayoutView="96" zoomScalePageLayoutView="0" workbookViewId="0" topLeftCell="A1">
      <selection activeCell="A1" sqref="A1:Q1"/>
    </sheetView>
  </sheetViews>
  <sheetFormatPr defaultColWidth="9.140625" defaultRowHeight="12.75"/>
  <cols>
    <col min="1" max="1" width="5.00390625" style="0" customWidth="1"/>
    <col min="2" max="2" width="11.8515625" style="0" customWidth="1"/>
    <col min="3" max="3" width="8.421875" style="0" customWidth="1"/>
    <col min="4" max="4" width="9.8515625" style="0" customWidth="1"/>
    <col min="5" max="5" width="10.28125" style="0" customWidth="1"/>
    <col min="6" max="6" width="6.7109375" style="0" customWidth="1"/>
    <col min="7" max="7" width="7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0.57421875" style="0" customWidth="1"/>
    <col min="15" max="15" width="8.7109375" style="0" customWidth="1"/>
    <col min="16" max="16" width="16.28125" style="0" customWidth="1"/>
    <col min="17" max="17" width="5.8515625" style="0" customWidth="1"/>
  </cols>
  <sheetData>
    <row r="1" spans="1:17" ht="20.25" customHeight="1">
      <c r="A1" s="503" t="s">
        <v>540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2" spans="1:17" ht="19.5" customHeight="1">
      <c r="A2" s="504" t="s">
        <v>583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1:17" ht="15" customHeight="1" thickBot="1">
      <c r="A3" s="505" t="s">
        <v>483</v>
      </c>
      <c r="B3" s="505"/>
      <c r="C3" s="505"/>
      <c r="D3" s="505"/>
      <c r="E3" s="505"/>
      <c r="F3" s="505"/>
      <c r="G3" s="505"/>
      <c r="H3" s="505"/>
      <c r="I3" s="506" t="s">
        <v>484</v>
      </c>
      <c r="J3" s="506"/>
      <c r="K3" s="506"/>
      <c r="L3" s="506"/>
      <c r="M3" s="506"/>
      <c r="N3" s="506"/>
      <c r="O3" s="506"/>
      <c r="P3" s="506"/>
      <c r="Q3" s="506"/>
    </row>
    <row r="4" spans="1:19" ht="15" customHeight="1" thickTop="1">
      <c r="A4" s="507" t="s">
        <v>101</v>
      </c>
      <c r="B4" s="507"/>
      <c r="C4" s="510" t="s">
        <v>357</v>
      </c>
      <c r="D4" s="510"/>
      <c r="E4" s="516" t="s">
        <v>358</v>
      </c>
      <c r="F4" s="516"/>
      <c r="G4" s="516"/>
      <c r="H4" s="516" t="s">
        <v>359</v>
      </c>
      <c r="I4" s="516"/>
      <c r="J4" s="516"/>
      <c r="K4" s="497" t="s">
        <v>360</v>
      </c>
      <c r="L4" s="497"/>
      <c r="M4" s="497"/>
      <c r="N4" s="497"/>
      <c r="O4" s="497"/>
      <c r="P4" s="499" t="s">
        <v>290</v>
      </c>
      <c r="Q4" s="499"/>
      <c r="S4" s="120"/>
    </row>
    <row r="5" spans="1:17" ht="15" customHeight="1">
      <c r="A5" s="508"/>
      <c r="B5" s="508"/>
      <c r="C5" s="501"/>
      <c r="D5" s="501"/>
      <c r="E5" s="502"/>
      <c r="F5" s="502"/>
      <c r="G5" s="502"/>
      <c r="H5" s="502"/>
      <c r="I5" s="502"/>
      <c r="J5" s="502"/>
      <c r="K5" s="498"/>
      <c r="L5" s="498"/>
      <c r="M5" s="498"/>
      <c r="N5" s="498"/>
      <c r="O5" s="498"/>
      <c r="P5" s="423"/>
      <c r="Q5" s="423"/>
    </row>
    <row r="6" spans="1:17" ht="15" customHeight="1">
      <c r="A6" s="508"/>
      <c r="B6" s="508"/>
      <c r="C6" s="501" t="s">
        <v>396</v>
      </c>
      <c r="D6" s="501"/>
      <c r="E6" s="502" t="s">
        <v>398</v>
      </c>
      <c r="F6" s="502"/>
      <c r="G6" s="502"/>
      <c r="H6" s="502" t="s">
        <v>399</v>
      </c>
      <c r="I6" s="502"/>
      <c r="J6" s="502"/>
      <c r="K6" s="502" t="s">
        <v>400</v>
      </c>
      <c r="L6" s="502"/>
      <c r="M6" s="502"/>
      <c r="N6" s="502"/>
      <c r="O6" s="502"/>
      <c r="P6" s="423"/>
      <c r="Q6" s="423"/>
    </row>
    <row r="7" spans="1:17" ht="12.75" customHeight="1">
      <c r="A7" s="508"/>
      <c r="B7" s="508"/>
      <c r="C7" s="501"/>
      <c r="D7" s="501"/>
      <c r="E7" s="502"/>
      <c r="F7" s="502"/>
      <c r="G7" s="502"/>
      <c r="H7" s="502"/>
      <c r="I7" s="502"/>
      <c r="J7" s="502"/>
      <c r="K7" s="502" t="s">
        <v>529</v>
      </c>
      <c r="L7" s="502" t="s">
        <v>530</v>
      </c>
      <c r="M7" s="502" t="s">
        <v>531</v>
      </c>
      <c r="N7" s="502" t="s">
        <v>532</v>
      </c>
      <c r="O7" s="517" t="s">
        <v>298</v>
      </c>
      <c r="P7" s="423"/>
      <c r="Q7" s="423"/>
    </row>
    <row r="8" spans="1:17" ht="33.75" customHeight="1">
      <c r="A8" s="508"/>
      <c r="B8" s="508"/>
      <c r="C8" s="211" t="s">
        <v>361</v>
      </c>
      <c r="D8" s="211" t="s">
        <v>25</v>
      </c>
      <c r="E8" s="210" t="s">
        <v>92</v>
      </c>
      <c r="F8" s="210" t="s">
        <v>93</v>
      </c>
      <c r="G8" s="210" t="s">
        <v>25</v>
      </c>
      <c r="H8" s="210" t="s">
        <v>362</v>
      </c>
      <c r="I8" s="210" t="s">
        <v>343</v>
      </c>
      <c r="J8" s="210" t="s">
        <v>25</v>
      </c>
      <c r="K8" s="502"/>
      <c r="L8" s="502"/>
      <c r="M8" s="502"/>
      <c r="N8" s="502"/>
      <c r="O8" s="517"/>
      <c r="P8" s="423"/>
      <c r="Q8" s="423"/>
    </row>
    <row r="9" spans="1:17" ht="20.25" customHeight="1">
      <c r="A9" s="508"/>
      <c r="B9" s="508"/>
      <c r="C9" s="501" t="s">
        <v>397</v>
      </c>
      <c r="D9" s="501" t="s">
        <v>298</v>
      </c>
      <c r="E9" s="514" t="s">
        <v>277</v>
      </c>
      <c r="F9" s="514" t="s">
        <v>278</v>
      </c>
      <c r="G9" s="517" t="s">
        <v>298</v>
      </c>
      <c r="H9" s="519" t="s">
        <v>401</v>
      </c>
      <c r="I9" s="519" t="s">
        <v>402</v>
      </c>
      <c r="J9" s="517" t="s">
        <v>298</v>
      </c>
      <c r="K9" s="511" t="s">
        <v>408</v>
      </c>
      <c r="L9" s="511" t="s">
        <v>409</v>
      </c>
      <c r="M9" s="511" t="s">
        <v>410</v>
      </c>
      <c r="N9" s="511" t="s">
        <v>411</v>
      </c>
      <c r="O9" s="517"/>
      <c r="P9" s="423"/>
      <c r="Q9" s="423"/>
    </row>
    <row r="10" spans="1:17" ht="25.5" customHeight="1" thickBot="1">
      <c r="A10" s="509"/>
      <c r="B10" s="509"/>
      <c r="C10" s="513"/>
      <c r="D10" s="513"/>
      <c r="E10" s="515"/>
      <c r="F10" s="515"/>
      <c r="G10" s="518"/>
      <c r="H10" s="520"/>
      <c r="I10" s="520"/>
      <c r="J10" s="518"/>
      <c r="K10" s="512"/>
      <c r="L10" s="512"/>
      <c r="M10" s="512"/>
      <c r="N10" s="512"/>
      <c r="O10" s="518"/>
      <c r="P10" s="500"/>
      <c r="Q10" s="500"/>
    </row>
    <row r="11" spans="1:17" ht="18" customHeight="1">
      <c r="A11" s="212" t="s">
        <v>41</v>
      </c>
      <c r="B11" s="212"/>
      <c r="C11" s="164">
        <v>82</v>
      </c>
      <c r="D11" s="164">
        <v>82</v>
      </c>
      <c r="E11" s="164">
        <v>75</v>
      </c>
      <c r="F11" s="164">
        <v>7</v>
      </c>
      <c r="G11" s="164">
        <f>SUM(E11:F11)</f>
        <v>82</v>
      </c>
      <c r="H11" s="164">
        <v>82</v>
      </c>
      <c r="I11" s="164">
        <v>0</v>
      </c>
      <c r="J11" s="164">
        <f>SUM(H11:I11)</f>
        <v>82</v>
      </c>
      <c r="K11" s="164">
        <v>75</v>
      </c>
      <c r="L11" s="164">
        <v>0</v>
      </c>
      <c r="M11" s="164">
        <v>7</v>
      </c>
      <c r="N11" s="164">
        <v>0</v>
      </c>
      <c r="O11" s="164">
        <f>N11+M11+L11+K11</f>
        <v>82</v>
      </c>
      <c r="P11" s="344" t="s">
        <v>429</v>
      </c>
      <c r="Q11" s="344"/>
    </row>
    <row r="12" spans="1:17" ht="21.75" customHeight="1">
      <c r="A12" s="347" t="s">
        <v>42</v>
      </c>
      <c r="B12" s="347"/>
      <c r="C12" s="164">
        <v>54</v>
      </c>
      <c r="D12" s="164">
        <v>54</v>
      </c>
      <c r="E12" s="165">
        <v>53</v>
      </c>
      <c r="F12" s="165">
        <v>1</v>
      </c>
      <c r="G12" s="164">
        <f aca="true" t="shared" si="0" ref="G12:G30">SUM(E12:F12)</f>
        <v>54</v>
      </c>
      <c r="H12" s="165">
        <v>48</v>
      </c>
      <c r="I12" s="165">
        <v>6</v>
      </c>
      <c r="J12" s="164">
        <f aca="true" t="shared" si="1" ref="J12:J30">SUM(H12:I12)</f>
        <v>54</v>
      </c>
      <c r="K12" s="250">
        <v>52</v>
      </c>
      <c r="L12" s="250">
        <v>0</v>
      </c>
      <c r="M12" s="250">
        <v>2</v>
      </c>
      <c r="N12" s="250">
        <v>0</v>
      </c>
      <c r="O12" s="164">
        <f aca="true" t="shared" si="2" ref="O12:O30">N12+M12+L12+K12</f>
        <v>54</v>
      </c>
      <c r="P12" s="338" t="s">
        <v>375</v>
      </c>
      <c r="Q12" s="338"/>
    </row>
    <row r="13" spans="1:17" ht="21.75" customHeight="1">
      <c r="A13" s="347" t="s">
        <v>43</v>
      </c>
      <c r="B13" s="347"/>
      <c r="C13" s="164">
        <v>97</v>
      </c>
      <c r="D13" s="164">
        <v>97</v>
      </c>
      <c r="E13" s="165">
        <v>92</v>
      </c>
      <c r="F13" s="165">
        <v>5</v>
      </c>
      <c r="G13" s="164">
        <f t="shared" si="0"/>
        <v>97</v>
      </c>
      <c r="H13" s="165">
        <v>90</v>
      </c>
      <c r="I13" s="165">
        <v>7</v>
      </c>
      <c r="J13" s="164">
        <f t="shared" si="1"/>
        <v>97</v>
      </c>
      <c r="K13" s="250">
        <v>89</v>
      </c>
      <c r="L13" s="250">
        <v>1</v>
      </c>
      <c r="M13" s="250">
        <v>7</v>
      </c>
      <c r="N13" s="250">
        <v>0</v>
      </c>
      <c r="O13" s="164">
        <f t="shared" si="2"/>
        <v>97</v>
      </c>
      <c r="P13" s="338" t="s">
        <v>171</v>
      </c>
      <c r="Q13" s="338"/>
    </row>
    <row r="14" spans="1:17" ht="21.75" customHeight="1">
      <c r="A14" s="347" t="s">
        <v>44</v>
      </c>
      <c r="B14" s="347"/>
      <c r="C14" s="164">
        <v>56</v>
      </c>
      <c r="D14" s="164">
        <v>56</v>
      </c>
      <c r="E14" s="165">
        <v>56</v>
      </c>
      <c r="F14" s="165">
        <v>0</v>
      </c>
      <c r="G14" s="164">
        <f t="shared" si="0"/>
        <v>56</v>
      </c>
      <c r="H14" s="165">
        <v>51</v>
      </c>
      <c r="I14" s="165">
        <v>5</v>
      </c>
      <c r="J14" s="164">
        <f t="shared" si="1"/>
        <v>56</v>
      </c>
      <c r="K14" s="250">
        <v>56</v>
      </c>
      <c r="L14" s="250">
        <v>0</v>
      </c>
      <c r="M14" s="250">
        <v>0</v>
      </c>
      <c r="N14" s="250">
        <v>0</v>
      </c>
      <c r="O14" s="164">
        <f t="shared" si="2"/>
        <v>56</v>
      </c>
      <c r="P14" s="338" t="s">
        <v>305</v>
      </c>
      <c r="Q14" s="338"/>
    </row>
    <row r="15" spans="1:17" ht="21.75" customHeight="1">
      <c r="A15" s="348" t="s">
        <v>608</v>
      </c>
      <c r="B15" s="209" t="s">
        <v>365</v>
      </c>
      <c r="C15" s="164">
        <v>44</v>
      </c>
      <c r="D15" s="164">
        <v>44</v>
      </c>
      <c r="E15" s="165">
        <v>41</v>
      </c>
      <c r="F15" s="165">
        <v>3</v>
      </c>
      <c r="G15" s="164">
        <f t="shared" si="0"/>
        <v>44</v>
      </c>
      <c r="H15" s="165">
        <v>43</v>
      </c>
      <c r="I15" s="165">
        <v>1</v>
      </c>
      <c r="J15" s="164">
        <f t="shared" si="1"/>
        <v>44</v>
      </c>
      <c r="K15" s="250">
        <v>39</v>
      </c>
      <c r="L15" s="250">
        <v>0</v>
      </c>
      <c r="M15" s="250">
        <v>5</v>
      </c>
      <c r="N15" s="250">
        <v>0</v>
      </c>
      <c r="O15" s="164">
        <f t="shared" si="2"/>
        <v>44</v>
      </c>
      <c r="P15" s="221" t="s">
        <v>564</v>
      </c>
      <c r="Q15" s="351" t="s">
        <v>172</v>
      </c>
    </row>
    <row r="16" spans="1:17" ht="21.75" customHeight="1">
      <c r="A16" s="349"/>
      <c r="B16" s="209" t="s">
        <v>264</v>
      </c>
      <c r="C16" s="164">
        <v>94</v>
      </c>
      <c r="D16" s="164">
        <v>94</v>
      </c>
      <c r="E16" s="165">
        <v>89</v>
      </c>
      <c r="F16" s="165">
        <v>5</v>
      </c>
      <c r="G16" s="164">
        <f t="shared" si="0"/>
        <v>94</v>
      </c>
      <c r="H16" s="165">
        <v>93</v>
      </c>
      <c r="I16" s="165">
        <v>1</v>
      </c>
      <c r="J16" s="164">
        <f t="shared" si="1"/>
        <v>94</v>
      </c>
      <c r="K16" s="250">
        <v>85</v>
      </c>
      <c r="L16" s="250">
        <v>1</v>
      </c>
      <c r="M16" s="250">
        <v>8</v>
      </c>
      <c r="N16" s="250">
        <v>0</v>
      </c>
      <c r="O16" s="164">
        <f t="shared" si="2"/>
        <v>94</v>
      </c>
      <c r="P16" s="221" t="s">
        <v>565</v>
      </c>
      <c r="Q16" s="352"/>
    </row>
    <row r="17" spans="1:17" ht="21.75" customHeight="1">
      <c r="A17" s="349"/>
      <c r="B17" s="209" t="s">
        <v>265</v>
      </c>
      <c r="C17" s="164">
        <v>31</v>
      </c>
      <c r="D17" s="164">
        <v>31</v>
      </c>
      <c r="E17" s="165">
        <v>31</v>
      </c>
      <c r="F17" s="165">
        <v>0</v>
      </c>
      <c r="G17" s="164">
        <f t="shared" si="0"/>
        <v>31</v>
      </c>
      <c r="H17" s="165">
        <v>31</v>
      </c>
      <c r="I17" s="165">
        <v>0</v>
      </c>
      <c r="J17" s="164">
        <f t="shared" si="1"/>
        <v>31</v>
      </c>
      <c r="K17" s="250">
        <v>29</v>
      </c>
      <c r="L17" s="250">
        <v>2</v>
      </c>
      <c r="M17" s="250">
        <v>0</v>
      </c>
      <c r="N17" s="250">
        <v>0</v>
      </c>
      <c r="O17" s="164">
        <f t="shared" si="2"/>
        <v>31</v>
      </c>
      <c r="P17" s="234" t="s">
        <v>566</v>
      </c>
      <c r="Q17" s="352"/>
    </row>
    <row r="18" spans="1:17" ht="21.75" customHeight="1">
      <c r="A18" s="349"/>
      <c r="B18" s="209" t="s">
        <v>366</v>
      </c>
      <c r="C18" s="164">
        <v>84</v>
      </c>
      <c r="D18" s="164">
        <v>84</v>
      </c>
      <c r="E18" s="165">
        <v>84</v>
      </c>
      <c r="F18" s="165">
        <v>0</v>
      </c>
      <c r="G18" s="164">
        <f t="shared" si="0"/>
        <v>84</v>
      </c>
      <c r="H18" s="165">
        <v>82</v>
      </c>
      <c r="I18" s="165">
        <v>2</v>
      </c>
      <c r="J18" s="164">
        <f t="shared" si="1"/>
        <v>84</v>
      </c>
      <c r="K18" s="250">
        <v>84</v>
      </c>
      <c r="L18" s="250">
        <v>0</v>
      </c>
      <c r="M18" s="250">
        <v>0</v>
      </c>
      <c r="N18" s="250">
        <v>0</v>
      </c>
      <c r="O18" s="164">
        <f t="shared" si="2"/>
        <v>84</v>
      </c>
      <c r="P18" s="234" t="s">
        <v>376</v>
      </c>
      <c r="Q18" s="352"/>
    </row>
    <row r="19" spans="1:17" ht="21.75" customHeight="1">
      <c r="A19" s="349"/>
      <c r="B19" s="209" t="s">
        <v>367</v>
      </c>
      <c r="C19" s="164">
        <v>47</v>
      </c>
      <c r="D19" s="164">
        <v>47</v>
      </c>
      <c r="E19" s="165">
        <v>47</v>
      </c>
      <c r="F19" s="165">
        <v>0</v>
      </c>
      <c r="G19" s="164">
        <f t="shared" si="0"/>
        <v>47</v>
      </c>
      <c r="H19" s="165">
        <v>47</v>
      </c>
      <c r="I19" s="165">
        <v>0</v>
      </c>
      <c r="J19" s="164">
        <f t="shared" si="1"/>
        <v>47</v>
      </c>
      <c r="K19" s="250">
        <v>47</v>
      </c>
      <c r="L19" s="250">
        <v>0</v>
      </c>
      <c r="M19" s="250">
        <v>0</v>
      </c>
      <c r="N19" s="250">
        <v>0</v>
      </c>
      <c r="O19" s="164">
        <f t="shared" si="2"/>
        <v>47</v>
      </c>
      <c r="P19" s="234" t="s">
        <v>377</v>
      </c>
      <c r="Q19" s="352"/>
    </row>
    <row r="20" spans="1:17" ht="21.75" customHeight="1">
      <c r="A20" s="350"/>
      <c r="B20" s="170" t="s">
        <v>368</v>
      </c>
      <c r="C20" s="166">
        <v>45</v>
      </c>
      <c r="D20" s="166">
        <v>45</v>
      </c>
      <c r="E20" s="167">
        <v>45</v>
      </c>
      <c r="F20" s="167">
        <v>0</v>
      </c>
      <c r="G20" s="164">
        <f t="shared" si="0"/>
        <v>45</v>
      </c>
      <c r="H20" s="167">
        <v>40</v>
      </c>
      <c r="I20" s="167">
        <v>5</v>
      </c>
      <c r="J20" s="164">
        <f t="shared" si="1"/>
        <v>45</v>
      </c>
      <c r="K20" s="127">
        <v>43</v>
      </c>
      <c r="L20" s="127">
        <v>0</v>
      </c>
      <c r="M20" s="127">
        <v>2</v>
      </c>
      <c r="N20" s="127">
        <v>0</v>
      </c>
      <c r="O20" s="164">
        <f t="shared" si="2"/>
        <v>45</v>
      </c>
      <c r="P20" s="222" t="s">
        <v>378</v>
      </c>
      <c r="Q20" s="353"/>
    </row>
    <row r="21" spans="1:17" ht="21.75" customHeight="1">
      <c r="A21" s="347" t="s">
        <v>52</v>
      </c>
      <c r="B21" s="347"/>
      <c r="C21" s="164">
        <v>52</v>
      </c>
      <c r="D21" s="164">
        <v>52</v>
      </c>
      <c r="E21" s="165">
        <v>50</v>
      </c>
      <c r="F21" s="165">
        <v>2</v>
      </c>
      <c r="G21" s="164">
        <f t="shared" si="0"/>
        <v>52</v>
      </c>
      <c r="H21" s="165">
        <v>46</v>
      </c>
      <c r="I21" s="165">
        <v>6</v>
      </c>
      <c r="J21" s="164">
        <f t="shared" si="1"/>
        <v>52</v>
      </c>
      <c r="K21" s="250">
        <v>48</v>
      </c>
      <c r="L21" s="250">
        <v>2</v>
      </c>
      <c r="M21" s="250">
        <v>2</v>
      </c>
      <c r="N21" s="250">
        <v>0</v>
      </c>
      <c r="O21" s="164">
        <f t="shared" si="2"/>
        <v>52</v>
      </c>
      <c r="P21" s="338" t="s">
        <v>379</v>
      </c>
      <c r="Q21" s="338"/>
    </row>
    <row r="22" spans="1:21" ht="21.75" customHeight="1">
      <c r="A22" s="347" t="s">
        <v>53</v>
      </c>
      <c r="B22" s="347"/>
      <c r="C22" s="164">
        <v>90</v>
      </c>
      <c r="D22" s="164">
        <v>90</v>
      </c>
      <c r="E22" s="165">
        <v>88</v>
      </c>
      <c r="F22" s="165">
        <v>2</v>
      </c>
      <c r="G22" s="164">
        <f t="shared" si="0"/>
        <v>90</v>
      </c>
      <c r="H22" s="165">
        <v>83</v>
      </c>
      <c r="I22" s="165">
        <v>7</v>
      </c>
      <c r="J22" s="164">
        <f t="shared" si="1"/>
        <v>90</v>
      </c>
      <c r="K22" s="250">
        <v>80</v>
      </c>
      <c r="L22" s="250">
        <v>0</v>
      </c>
      <c r="M22" s="250">
        <v>10</v>
      </c>
      <c r="N22" s="250">
        <v>0</v>
      </c>
      <c r="O22" s="164">
        <f t="shared" si="2"/>
        <v>90</v>
      </c>
      <c r="P22" s="338" t="s">
        <v>173</v>
      </c>
      <c r="Q22" s="338"/>
      <c r="U22" s="120"/>
    </row>
    <row r="23" spans="1:17" ht="21.75" customHeight="1">
      <c r="A23" s="521" t="s">
        <v>54</v>
      </c>
      <c r="B23" s="521"/>
      <c r="C23" s="164">
        <v>65</v>
      </c>
      <c r="D23" s="164">
        <v>65</v>
      </c>
      <c r="E23" s="165">
        <v>65</v>
      </c>
      <c r="F23" s="165">
        <v>0</v>
      </c>
      <c r="G23" s="164">
        <f t="shared" si="0"/>
        <v>65</v>
      </c>
      <c r="H23" s="165">
        <v>64</v>
      </c>
      <c r="I23" s="165">
        <v>1</v>
      </c>
      <c r="J23" s="164">
        <f t="shared" si="1"/>
        <v>65</v>
      </c>
      <c r="K23" s="250">
        <v>63</v>
      </c>
      <c r="L23" s="250">
        <v>0</v>
      </c>
      <c r="M23" s="250">
        <v>2</v>
      </c>
      <c r="N23" s="250">
        <v>0</v>
      </c>
      <c r="O23" s="164">
        <f t="shared" si="2"/>
        <v>65</v>
      </c>
      <c r="P23" s="338" t="s">
        <v>174</v>
      </c>
      <c r="Q23" s="338"/>
    </row>
    <row r="24" spans="1:17" ht="21.75" customHeight="1">
      <c r="A24" s="347" t="s">
        <v>55</v>
      </c>
      <c r="B24" s="347"/>
      <c r="C24" s="164">
        <v>56</v>
      </c>
      <c r="D24" s="164">
        <v>56</v>
      </c>
      <c r="E24" s="165">
        <v>56</v>
      </c>
      <c r="F24" s="165">
        <v>0</v>
      </c>
      <c r="G24" s="164">
        <f t="shared" si="0"/>
        <v>56</v>
      </c>
      <c r="H24" s="165">
        <v>55</v>
      </c>
      <c r="I24" s="165">
        <v>1</v>
      </c>
      <c r="J24" s="164">
        <f t="shared" si="1"/>
        <v>56</v>
      </c>
      <c r="K24" s="250">
        <v>56</v>
      </c>
      <c r="L24" s="250">
        <v>0</v>
      </c>
      <c r="M24" s="250">
        <v>0</v>
      </c>
      <c r="N24" s="250">
        <v>0</v>
      </c>
      <c r="O24" s="164">
        <f t="shared" si="2"/>
        <v>56</v>
      </c>
      <c r="P24" s="338" t="s">
        <v>175</v>
      </c>
      <c r="Q24" s="338"/>
    </row>
    <row r="25" spans="1:17" ht="21.75" customHeight="1">
      <c r="A25" s="347" t="s">
        <v>134</v>
      </c>
      <c r="B25" s="347"/>
      <c r="C25" s="164">
        <v>48</v>
      </c>
      <c r="D25" s="164">
        <v>48</v>
      </c>
      <c r="E25" s="165">
        <v>48</v>
      </c>
      <c r="F25" s="165">
        <v>0</v>
      </c>
      <c r="G25" s="164">
        <f t="shared" si="0"/>
        <v>48</v>
      </c>
      <c r="H25" s="165">
        <v>45</v>
      </c>
      <c r="I25" s="165">
        <v>3</v>
      </c>
      <c r="J25" s="164">
        <f t="shared" si="1"/>
        <v>48</v>
      </c>
      <c r="K25" s="250">
        <v>48</v>
      </c>
      <c r="L25" s="250">
        <v>0</v>
      </c>
      <c r="M25" s="250">
        <v>0</v>
      </c>
      <c r="N25" s="250">
        <v>0</v>
      </c>
      <c r="O25" s="164">
        <f t="shared" si="2"/>
        <v>48</v>
      </c>
      <c r="P25" s="338" t="s">
        <v>176</v>
      </c>
      <c r="Q25" s="338"/>
    </row>
    <row r="26" spans="1:17" ht="21.75" customHeight="1">
      <c r="A26" s="347" t="s">
        <v>57</v>
      </c>
      <c r="B26" s="347"/>
      <c r="C26" s="164">
        <v>24</v>
      </c>
      <c r="D26" s="164">
        <v>24</v>
      </c>
      <c r="E26" s="165">
        <v>24</v>
      </c>
      <c r="F26" s="165">
        <v>0</v>
      </c>
      <c r="G26" s="164">
        <f t="shared" si="0"/>
        <v>24</v>
      </c>
      <c r="H26" s="165">
        <v>24</v>
      </c>
      <c r="I26" s="165">
        <v>0</v>
      </c>
      <c r="J26" s="164">
        <f t="shared" si="1"/>
        <v>24</v>
      </c>
      <c r="K26" s="250">
        <v>23</v>
      </c>
      <c r="L26" s="250">
        <v>0</v>
      </c>
      <c r="M26" s="250">
        <v>1</v>
      </c>
      <c r="N26" s="250">
        <v>0</v>
      </c>
      <c r="O26" s="164">
        <f t="shared" si="2"/>
        <v>24</v>
      </c>
      <c r="P26" s="338" t="s">
        <v>380</v>
      </c>
      <c r="Q26" s="338"/>
    </row>
    <row r="27" spans="1:17" ht="21.75" customHeight="1">
      <c r="A27" s="347" t="s">
        <v>58</v>
      </c>
      <c r="B27" s="347"/>
      <c r="C27" s="164">
        <v>56</v>
      </c>
      <c r="D27" s="164">
        <v>56</v>
      </c>
      <c r="E27" s="165">
        <v>56</v>
      </c>
      <c r="F27" s="165">
        <v>0</v>
      </c>
      <c r="G27" s="164">
        <f t="shared" si="0"/>
        <v>56</v>
      </c>
      <c r="H27" s="165">
        <v>55</v>
      </c>
      <c r="I27" s="165">
        <v>1</v>
      </c>
      <c r="J27" s="164">
        <f t="shared" si="1"/>
        <v>56</v>
      </c>
      <c r="K27" s="250">
        <v>55</v>
      </c>
      <c r="L27" s="250">
        <v>0</v>
      </c>
      <c r="M27" s="250">
        <v>1</v>
      </c>
      <c r="N27" s="250">
        <v>0</v>
      </c>
      <c r="O27" s="164">
        <f t="shared" si="2"/>
        <v>56</v>
      </c>
      <c r="P27" s="338" t="s">
        <v>178</v>
      </c>
      <c r="Q27" s="338"/>
    </row>
    <row r="28" spans="1:17" ht="21.75" customHeight="1">
      <c r="A28" s="347" t="s">
        <v>59</v>
      </c>
      <c r="B28" s="347"/>
      <c r="C28" s="164">
        <v>53</v>
      </c>
      <c r="D28" s="164">
        <v>53</v>
      </c>
      <c r="E28" s="165">
        <v>51</v>
      </c>
      <c r="F28" s="165">
        <v>2</v>
      </c>
      <c r="G28" s="164">
        <f t="shared" si="0"/>
        <v>53</v>
      </c>
      <c r="H28" s="165">
        <v>53</v>
      </c>
      <c r="I28" s="165">
        <v>0</v>
      </c>
      <c r="J28" s="164">
        <f t="shared" si="1"/>
        <v>53</v>
      </c>
      <c r="K28" s="250">
        <v>51</v>
      </c>
      <c r="L28" s="250">
        <v>0</v>
      </c>
      <c r="M28" s="250">
        <v>2</v>
      </c>
      <c r="N28" s="250">
        <v>0</v>
      </c>
      <c r="O28" s="164">
        <f t="shared" si="2"/>
        <v>53</v>
      </c>
      <c r="P28" s="338" t="s">
        <v>179</v>
      </c>
      <c r="Q28" s="338"/>
    </row>
    <row r="29" spans="1:17" ht="14.25" customHeight="1">
      <c r="A29" s="347" t="s">
        <v>60</v>
      </c>
      <c r="B29" s="347"/>
      <c r="C29" s="164">
        <v>35</v>
      </c>
      <c r="D29" s="164">
        <v>35</v>
      </c>
      <c r="E29" s="165">
        <v>35</v>
      </c>
      <c r="F29" s="165">
        <v>0</v>
      </c>
      <c r="G29" s="164">
        <f t="shared" si="0"/>
        <v>35</v>
      </c>
      <c r="H29" s="165">
        <v>35</v>
      </c>
      <c r="I29" s="165">
        <v>0</v>
      </c>
      <c r="J29" s="164">
        <f t="shared" si="1"/>
        <v>35</v>
      </c>
      <c r="K29" s="250">
        <v>35</v>
      </c>
      <c r="L29" s="250">
        <v>0</v>
      </c>
      <c r="M29" s="250">
        <v>0</v>
      </c>
      <c r="N29" s="250">
        <v>0</v>
      </c>
      <c r="O29" s="164">
        <f t="shared" si="2"/>
        <v>35</v>
      </c>
      <c r="P29" s="338" t="s">
        <v>180</v>
      </c>
      <c r="Q29" s="338"/>
    </row>
    <row r="30" spans="1:17" ht="19.5" customHeight="1" thickBot="1">
      <c r="A30" s="413" t="s">
        <v>61</v>
      </c>
      <c r="B30" s="413"/>
      <c r="C30" s="166">
        <v>146</v>
      </c>
      <c r="D30" s="166">
        <v>146</v>
      </c>
      <c r="E30" s="167">
        <v>140</v>
      </c>
      <c r="F30" s="167">
        <v>6</v>
      </c>
      <c r="G30" s="164">
        <f t="shared" si="0"/>
        <v>146</v>
      </c>
      <c r="H30" s="167">
        <v>146</v>
      </c>
      <c r="I30" s="167">
        <v>0</v>
      </c>
      <c r="J30" s="164">
        <f t="shared" si="1"/>
        <v>146</v>
      </c>
      <c r="K30" s="127">
        <v>135</v>
      </c>
      <c r="L30" s="127">
        <v>0</v>
      </c>
      <c r="M30" s="127">
        <v>11</v>
      </c>
      <c r="N30" s="127">
        <v>0</v>
      </c>
      <c r="O30" s="164">
        <f t="shared" si="2"/>
        <v>146</v>
      </c>
      <c r="P30" s="420" t="s">
        <v>381</v>
      </c>
      <c r="Q30" s="421"/>
    </row>
    <row r="31" spans="1:17" ht="21.75" customHeight="1" thickBot="1">
      <c r="A31" s="354" t="s">
        <v>25</v>
      </c>
      <c r="B31" s="354"/>
      <c r="C31" s="248">
        <f>SUM(C11:C30)</f>
        <v>1259</v>
      </c>
      <c r="D31" s="248">
        <f aca="true" t="shared" si="3" ref="D31:N31">SUM(D11:D30)</f>
        <v>1259</v>
      </c>
      <c r="E31" s="248">
        <f t="shared" si="3"/>
        <v>1226</v>
      </c>
      <c r="F31" s="248">
        <f t="shared" si="3"/>
        <v>33</v>
      </c>
      <c r="G31" s="248">
        <f t="shared" si="3"/>
        <v>1259</v>
      </c>
      <c r="H31" s="248">
        <f t="shared" si="3"/>
        <v>1213</v>
      </c>
      <c r="I31" s="248">
        <f t="shared" si="3"/>
        <v>46</v>
      </c>
      <c r="J31" s="248">
        <f t="shared" si="3"/>
        <v>1259</v>
      </c>
      <c r="K31" s="248">
        <f t="shared" si="3"/>
        <v>1193</v>
      </c>
      <c r="L31" s="248">
        <f t="shared" si="3"/>
        <v>6</v>
      </c>
      <c r="M31" s="248">
        <f t="shared" si="3"/>
        <v>60</v>
      </c>
      <c r="N31" s="248">
        <f t="shared" si="3"/>
        <v>0</v>
      </c>
      <c r="O31" s="248">
        <f>SUM(O11:O30)</f>
        <v>1259</v>
      </c>
      <c r="P31" s="357" t="s">
        <v>298</v>
      </c>
      <c r="Q31" s="357"/>
    </row>
    <row r="32" ht="13.5" thickTop="1"/>
  </sheetData>
  <sheetProtection/>
  <mergeCells count="62">
    <mergeCell ref="A27:B27"/>
    <mergeCell ref="P27:Q27"/>
    <mergeCell ref="A31:B31"/>
    <mergeCell ref="P31:Q31"/>
    <mergeCell ref="A28:B28"/>
    <mergeCell ref="P28:Q28"/>
    <mergeCell ref="A29:B29"/>
    <mergeCell ref="P29:Q29"/>
    <mergeCell ref="A30:B30"/>
    <mergeCell ref="P30:Q30"/>
    <mergeCell ref="A24:B24"/>
    <mergeCell ref="P24:Q24"/>
    <mergeCell ref="A25:B25"/>
    <mergeCell ref="P25:Q25"/>
    <mergeCell ref="A26:B26"/>
    <mergeCell ref="P26:Q26"/>
    <mergeCell ref="A21:B21"/>
    <mergeCell ref="P21:Q21"/>
    <mergeCell ref="A22:B22"/>
    <mergeCell ref="P22:Q22"/>
    <mergeCell ref="A23:B23"/>
    <mergeCell ref="P23:Q23"/>
    <mergeCell ref="A14:B14"/>
    <mergeCell ref="P14:Q14"/>
    <mergeCell ref="A15:A20"/>
    <mergeCell ref="Q15:Q20"/>
    <mergeCell ref="F9:F10"/>
    <mergeCell ref="G9:G10"/>
    <mergeCell ref="A12:B12"/>
    <mergeCell ref="P12:Q12"/>
    <mergeCell ref="A13:B13"/>
    <mergeCell ref="P13:Q13"/>
    <mergeCell ref="P11:Q11"/>
    <mergeCell ref="E4:G5"/>
    <mergeCell ref="H4:J5"/>
    <mergeCell ref="L9:L10"/>
    <mergeCell ref="M9:M10"/>
    <mergeCell ref="O7:O10"/>
    <mergeCell ref="H9:H10"/>
    <mergeCell ref="I9:I10"/>
    <mergeCell ref="J9:J10"/>
    <mergeCell ref="K9:K10"/>
    <mergeCell ref="A1:Q1"/>
    <mergeCell ref="A2:Q2"/>
    <mergeCell ref="A3:H3"/>
    <mergeCell ref="I3:Q3"/>
    <mergeCell ref="A4:B10"/>
    <mergeCell ref="C4:D5"/>
    <mergeCell ref="N9:N10"/>
    <mergeCell ref="D9:D10"/>
    <mergeCell ref="E9:E10"/>
    <mergeCell ref="C9:C10"/>
    <mergeCell ref="K4:O5"/>
    <mergeCell ref="P4:Q10"/>
    <mergeCell ref="C6:D7"/>
    <mergeCell ref="E6:G7"/>
    <mergeCell ref="H6:J7"/>
    <mergeCell ref="K6:O6"/>
    <mergeCell ref="K7:K8"/>
    <mergeCell ref="L7:L8"/>
    <mergeCell ref="M7:M8"/>
    <mergeCell ref="N7:N8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P98"/>
  <sheetViews>
    <sheetView rightToLeft="1" view="pageBreakPreview" zoomScale="80" zoomScaleSheetLayoutView="80" workbookViewId="0" topLeftCell="A1">
      <selection activeCell="A1" sqref="A1:M1"/>
    </sheetView>
  </sheetViews>
  <sheetFormatPr defaultColWidth="9.140625" defaultRowHeight="12.75"/>
  <cols>
    <col min="1" max="1" width="6.28125" style="42" customWidth="1"/>
    <col min="2" max="2" width="10.57421875" style="42" customWidth="1"/>
    <col min="3" max="3" width="16.28125" style="42" customWidth="1"/>
    <col min="4" max="4" width="12.8515625" style="42" customWidth="1"/>
    <col min="5" max="5" width="11.57421875" style="42" customWidth="1"/>
    <col min="6" max="6" width="11.140625" style="42" customWidth="1"/>
    <col min="7" max="8" width="12.57421875" style="42" customWidth="1"/>
    <col min="9" max="9" width="12.140625" style="42" customWidth="1"/>
    <col min="10" max="10" width="13.140625" style="42" customWidth="1"/>
    <col min="11" max="11" width="12.57421875" style="42" customWidth="1"/>
    <col min="12" max="12" width="16.421875" style="42" customWidth="1"/>
    <col min="13" max="13" width="6.28125" style="42" customWidth="1"/>
    <col min="14" max="16384" width="9.140625" style="42" customWidth="1"/>
  </cols>
  <sheetData>
    <row r="1" spans="1:13" ht="18">
      <c r="A1" s="383" t="s">
        <v>585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27.75" customHeight="1">
      <c r="A2" s="534" t="s">
        <v>584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ht="21.75" customHeight="1">
      <c r="A3" s="534" t="s">
        <v>303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</row>
    <row r="4" spans="1:13" s="44" customFormat="1" ht="21" customHeight="1" thickBot="1">
      <c r="A4" s="370" t="s">
        <v>436</v>
      </c>
      <c r="B4" s="370"/>
      <c r="C4" s="370"/>
      <c r="D4" s="370"/>
      <c r="E4" s="370"/>
      <c r="F4" s="370"/>
      <c r="G4" s="370"/>
      <c r="H4" s="371" t="s">
        <v>485</v>
      </c>
      <c r="I4" s="371"/>
      <c r="J4" s="371"/>
      <c r="K4" s="371"/>
      <c r="L4" s="371"/>
      <c r="M4" s="371"/>
    </row>
    <row r="5" spans="1:13" ht="18.75" customHeight="1" thickTop="1">
      <c r="A5" s="375" t="s">
        <v>29</v>
      </c>
      <c r="B5" s="375"/>
      <c r="C5" s="375"/>
      <c r="D5" s="375"/>
      <c r="E5" s="375" t="s">
        <v>126</v>
      </c>
      <c r="F5" s="375"/>
      <c r="G5" s="375"/>
      <c r="H5" s="375"/>
      <c r="I5" s="375"/>
      <c r="J5" s="375"/>
      <c r="K5" s="375"/>
      <c r="L5" s="361" t="s">
        <v>290</v>
      </c>
      <c r="M5" s="361"/>
    </row>
    <row r="6" spans="1:13" ht="18.75" customHeight="1">
      <c r="A6" s="364"/>
      <c r="B6" s="364"/>
      <c r="C6" s="364"/>
      <c r="D6" s="364"/>
      <c r="E6" s="364" t="s">
        <v>186</v>
      </c>
      <c r="F6" s="364"/>
      <c r="G6" s="364"/>
      <c r="H6" s="364"/>
      <c r="I6" s="364"/>
      <c r="J6" s="364"/>
      <c r="K6" s="364"/>
      <c r="L6" s="362"/>
      <c r="M6" s="362"/>
    </row>
    <row r="7" spans="1:13" ht="14.25" customHeight="1">
      <c r="A7" s="364"/>
      <c r="B7" s="364"/>
      <c r="C7" s="366" t="s">
        <v>102</v>
      </c>
      <c r="D7" s="366" t="s">
        <v>103</v>
      </c>
      <c r="E7" s="523" t="s">
        <v>104</v>
      </c>
      <c r="F7" s="523"/>
      <c r="G7" s="523" t="s">
        <v>105</v>
      </c>
      <c r="H7" s="523"/>
      <c r="I7" s="523" t="s">
        <v>25</v>
      </c>
      <c r="J7" s="523"/>
      <c r="K7" s="523"/>
      <c r="L7" s="362"/>
      <c r="M7" s="362"/>
    </row>
    <row r="8" spans="1:13" ht="14.25" customHeight="1">
      <c r="A8" s="364"/>
      <c r="B8" s="364"/>
      <c r="C8" s="366"/>
      <c r="D8" s="366"/>
      <c r="E8" s="364" t="s">
        <v>182</v>
      </c>
      <c r="F8" s="364"/>
      <c r="G8" s="364" t="s">
        <v>183</v>
      </c>
      <c r="H8" s="364"/>
      <c r="I8" s="364" t="s">
        <v>181</v>
      </c>
      <c r="J8" s="364"/>
      <c r="K8" s="364"/>
      <c r="L8" s="362"/>
      <c r="M8" s="362"/>
    </row>
    <row r="9" spans="1:13" ht="14.25" customHeight="1">
      <c r="A9" s="364"/>
      <c r="B9" s="364"/>
      <c r="C9" s="366" t="s">
        <v>275</v>
      </c>
      <c r="D9" s="366" t="s">
        <v>276</v>
      </c>
      <c r="E9" s="140" t="s">
        <v>128</v>
      </c>
      <c r="F9" s="139" t="s">
        <v>27</v>
      </c>
      <c r="G9" s="139" t="s">
        <v>128</v>
      </c>
      <c r="H9" s="139" t="s">
        <v>27</v>
      </c>
      <c r="I9" s="139" t="s">
        <v>128</v>
      </c>
      <c r="J9" s="139" t="s">
        <v>27</v>
      </c>
      <c r="K9" s="139" t="s">
        <v>28</v>
      </c>
      <c r="L9" s="362"/>
      <c r="M9" s="362"/>
    </row>
    <row r="10" spans="1:13" ht="21.75" customHeight="1" thickBot="1">
      <c r="A10" s="376"/>
      <c r="B10" s="376"/>
      <c r="C10" s="377"/>
      <c r="D10" s="377"/>
      <c r="E10" s="134" t="s">
        <v>296</v>
      </c>
      <c r="F10" s="134" t="s">
        <v>297</v>
      </c>
      <c r="G10" s="134" t="s">
        <v>296</v>
      </c>
      <c r="H10" s="134" t="s">
        <v>297</v>
      </c>
      <c r="I10" s="134" t="s">
        <v>296</v>
      </c>
      <c r="J10" s="134" t="s">
        <v>297</v>
      </c>
      <c r="K10" s="135" t="s">
        <v>298</v>
      </c>
      <c r="L10" s="363"/>
      <c r="M10" s="363"/>
    </row>
    <row r="11" spans="1:13" ht="24" customHeight="1">
      <c r="A11" s="149" t="s">
        <v>41</v>
      </c>
      <c r="B11" s="149"/>
      <c r="C11" s="107">
        <f aca="true" t="shared" si="0" ref="C11:H11">C45+C77</f>
        <v>47</v>
      </c>
      <c r="D11" s="107">
        <f t="shared" si="0"/>
        <v>278</v>
      </c>
      <c r="E11" s="107">
        <f t="shared" si="0"/>
        <v>2113</v>
      </c>
      <c r="F11" s="107">
        <f t="shared" si="0"/>
        <v>2151</v>
      </c>
      <c r="G11" s="107">
        <f t="shared" si="0"/>
        <v>5016</v>
      </c>
      <c r="H11" s="107">
        <f t="shared" si="0"/>
        <v>3524</v>
      </c>
      <c r="I11" s="107">
        <f>SUM(E11,G11)</f>
        <v>7129</v>
      </c>
      <c r="J11" s="107">
        <f>SUM(F11,H11)</f>
        <v>5675</v>
      </c>
      <c r="K11" s="107">
        <f>SUM(I11:J11)</f>
        <v>12804</v>
      </c>
      <c r="L11" s="525" t="s">
        <v>429</v>
      </c>
      <c r="M11" s="525"/>
    </row>
    <row r="12" spans="1:13" ht="19.5" customHeight="1">
      <c r="A12" s="521" t="s">
        <v>42</v>
      </c>
      <c r="B12" s="521"/>
      <c r="C12" s="105">
        <f aca="true" t="shared" si="1" ref="C12:H12">C46+C78</f>
        <v>46</v>
      </c>
      <c r="D12" s="105">
        <f t="shared" si="1"/>
        <v>369</v>
      </c>
      <c r="E12" s="105">
        <f t="shared" si="1"/>
        <v>1992</v>
      </c>
      <c r="F12" s="105">
        <f t="shared" si="1"/>
        <v>1979</v>
      </c>
      <c r="G12" s="105">
        <f t="shared" si="1"/>
        <v>2261</v>
      </c>
      <c r="H12" s="105">
        <f t="shared" si="1"/>
        <v>2348</v>
      </c>
      <c r="I12" s="105">
        <f aca="true" t="shared" si="2" ref="I12:I30">SUM(E12,G12)</f>
        <v>4253</v>
      </c>
      <c r="J12" s="105">
        <f aca="true" t="shared" si="3" ref="J12:J30">SUM(F12,H12)</f>
        <v>4327</v>
      </c>
      <c r="K12" s="105">
        <f aca="true" t="shared" si="4" ref="K12:K31">SUM(I12:J12)</f>
        <v>8580</v>
      </c>
      <c r="L12" s="532" t="s">
        <v>375</v>
      </c>
      <c r="M12" s="532"/>
    </row>
    <row r="13" spans="1:13" ht="19.5" customHeight="1">
      <c r="A13" s="260" t="s">
        <v>43</v>
      </c>
      <c r="B13" s="260"/>
      <c r="C13" s="105">
        <f aca="true" t="shared" si="5" ref="C13:H13">C47+C79</f>
        <v>67</v>
      </c>
      <c r="D13" s="105">
        <f t="shared" si="5"/>
        <v>339</v>
      </c>
      <c r="E13" s="105">
        <f t="shared" si="5"/>
        <v>2393</v>
      </c>
      <c r="F13" s="105">
        <f t="shared" si="5"/>
        <v>2370</v>
      </c>
      <c r="G13" s="105">
        <f t="shared" si="5"/>
        <v>3688</v>
      </c>
      <c r="H13" s="105">
        <f t="shared" si="5"/>
        <v>3495</v>
      </c>
      <c r="I13" s="105">
        <f t="shared" si="2"/>
        <v>6081</v>
      </c>
      <c r="J13" s="105">
        <f t="shared" si="3"/>
        <v>5865</v>
      </c>
      <c r="K13" s="105">
        <f t="shared" si="4"/>
        <v>11946</v>
      </c>
      <c r="L13" s="532" t="s">
        <v>171</v>
      </c>
      <c r="M13" s="532"/>
    </row>
    <row r="14" spans="1:13" ht="19.5" customHeight="1">
      <c r="A14" s="272" t="s">
        <v>228</v>
      </c>
      <c r="B14" s="272"/>
      <c r="C14" s="259">
        <f aca="true" t="shared" si="6" ref="C14:H14">C48+C80</f>
        <v>32</v>
      </c>
      <c r="D14" s="259">
        <f t="shared" si="6"/>
        <v>345</v>
      </c>
      <c r="E14" s="259">
        <f t="shared" si="6"/>
        <v>1629</v>
      </c>
      <c r="F14" s="259">
        <f t="shared" si="6"/>
        <v>1679</v>
      </c>
      <c r="G14" s="259">
        <f t="shared" si="6"/>
        <v>1867</v>
      </c>
      <c r="H14" s="259">
        <f t="shared" si="6"/>
        <v>1763</v>
      </c>
      <c r="I14" s="259">
        <f t="shared" si="2"/>
        <v>3496</v>
      </c>
      <c r="J14" s="259">
        <f t="shared" si="3"/>
        <v>3442</v>
      </c>
      <c r="K14" s="259">
        <f t="shared" si="4"/>
        <v>6938</v>
      </c>
      <c r="L14" s="533" t="s">
        <v>305</v>
      </c>
      <c r="M14" s="533"/>
    </row>
    <row r="15" spans="1:13" ht="19.5" customHeight="1">
      <c r="A15" s="348" t="s">
        <v>612</v>
      </c>
      <c r="B15" s="153" t="s">
        <v>263</v>
      </c>
      <c r="C15" s="105">
        <f aca="true" t="shared" si="7" ref="C15:H15">C49+C81</f>
        <v>28</v>
      </c>
      <c r="D15" s="105">
        <f t="shared" si="7"/>
        <v>397</v>
      </c>
      <c r="E15" s="105">
        <f t="shared" si="7"/>
        <v>1637</v>
      </c>
      <c r="F15" s="105">
        <f t="shared" si="7"/>
        <v>1597</v>
      </c>
      <c r="G15" s="105">
        <f t="shared" si="7"/>
        <v>2771</v>
      </c>
      <c r="H15" s="105">
        <f t="shared" si="7"/>
        <v>2614</v>
      </c>
      <c r="I15" s="105">
        <f t="shared" si="2"/>
        <v>4408</v>
      </c>
      <c r="J15" s="105">
        <f t="shared" si="3"/>
        <v>4211</v>
      </c>
      <c r="K15" s="105">
        <f t="shared" si="4"/>
        <v>8619</v>
      </c>
      <c r="L15" s="221" t="s">
        <v>564</v>
      </c>
      <c r="M15" s="351" t="s">
        <v>172</v>
      </c>
    </row>
    <row r="16" spans="1:13" ht="19.5" customHeight="1">
      <c r="A16" s="349"/>
      <c r="B16" s="153" t="s">
        <v>264</v>
      </c>
      <c r="C16" s="105">
        <f aca="true" t="shared" si="8" ref="C16:H16">C50+C82</f>
        <v>51</v>
      </c>
      <c r="D16" s="105">
        <f t="shared" si="8"/>
        <v>470</v>
      </c>
      <c r="E16" s="105">
        <f t="shared" si="8"/>
        <v>2946</v>
      </c>
      <c r="F16" s="105">
        <f t="shared" si="8"/>
        <v>2907</v>
      </c>
      <c r="G16" s="105">
        <f t="shared" si="8"/>
        <v>4580</v>
      </c>
      <c r="H16" s="105">
        <f t="shared" si="8"/>
        <v>4520</v>
      </c>
      <c r="I16" s="105">
        <f t="shared" si="2"/>
        <v>7526</v>
      </c>
      <c r="J16" s="105">
        <f t="shared" si="3"/>
        <v>7427</v>
      </c>
      <c r="K16" s="105">
        <f t="shared" si="4"/>
        <v>14953</v>
      </c>
      <c r="L16" s="221" t="s">
        <v>565</v>
      </c>
      <c r="M16" s="352"/>
    </row>
    <row r="17" spans="1:13" ht="19.5" customHeight="1">
      <c r="A17" s="349"/>
      <c r="B17" s="153" t="s">
        <v>265</v>
      </c>
      <c r="C17" s="105">
        <f aca="true" t="shared" si="9" ref="C17:H17">C51+C83</f>
        <v>20</v>
      </c>
      <c r="D17" s="105">
        <f t="shared" si="9"/>
        <v>169</v>
      </c>
      <c r="E17" s="105">
        <f t="shared" si="9"/>
        <v>1260</v>
      </c>
      <c r="F17" s="105">
        <f t="shared" si="9"/>
        <v>1379</v>
      </c>
      <c r="G17" s="105">
        <f t="shared" si="9"/>
        <v>1691</v>
      </c>
      <c r="H17" s="105">
        <f t="shared" si="9"/>
        <v>1742</v>
      </c>
      <c r="I17" s="105">
        <f t="shared" si="2"/>
        <v>2951</v>
      </c>
      <c r="J17" s="105">
        <f t="shared" si="3"/>
        <v>3121</v>
      </c>
      <c r="K17" s="105">
        <f t="shared" si="4"/>
        <v>6072</v>
      </c>
      <c r="L17" s="271" t="s">
        <v>566</v>
      </c>
      <c r="M17" s="352"/>
    </row>
    <row r="18" spans="1:13" ht="19.5" customHeight="1">
      <c r="A18" s="349"/>
      <c r="B18" s="153" t="s">
        <v>266</v>
      </c>
      <c r="C18" s="105">
        <f aca="true" t="shared" si="10" ref="C18:H18">C52+C84</f>
        <v>32</v>
      </c>
      <c r="D18" s="105">
        <f t="shared" si="10"/>
        <v>328</v>
      </c>
      <c r="E18" s="105">
        <f t="shared" si="10"/>
        <v>1226</v>
      </c>
      <c r="F18" s="105">
        <f t="shared" si="10"/>
        <v>1192</v>
      </c>
      <c r="G18" s="105">
        <f t="shared" si="10"/>
        <v>2099</v>
      </c>
      <c r="H18" s="105">
        <f t="shared" si="10"/>
        <v>2070</v>
      </c>
      <c r="I18" s="105">
        <f t="shared" si="2"/>
        <v>3325</v>
      </c>
      <c r="J18" s="105">
        <f t="shared" si="3"/>
        <v>3262</v>
      </c>
      <c r="K18" s="105">
        <f t="shared" si="4"/>
        <v>6587</v>
      </c>
      <c r="L18" s="271" t="s">
        <v>376</v>
      </c>
      <c r="M18" s="352"/>
    </row>
    <row r="19" spans="1:13" ht="19.5" customHeight="1">
      <c r="A19" s="349"/>
      <c r="B19" s="153" t="s">
        <v>267</v>
      </c>
      <c r="C19" s="105">
        <f aca="true" t="shared" si="11" ref="C19:H19">C53+C85</f>
        <v>30</v>
      </c>
      <c r="D19" s="105">
        <f t="shared" si="11"/>
        <v>334</v>
      </c>
      <c r="E19" s="105">
        <f t="shared" si="11"/>
        <v>1785</v>
      </c>
      <c r="F19" s="105">
        <f t="shared" si="11"/>
        <v>1733</v>
      </c>
      <c r="G19" s="105">
        <f t="shared" si="11"/>
        <v>2442</v>
      </c>
      <c r="H19" s="105">
        <f t="shared" si="11"/>
        <v>2273</v>
      </c>
      <c r="I19" s="105">
        <f t="shared" si="2"/>
        <v>4227</v>
      </c>
      <c r="J19" s="105">
        <f t="shared" si="3"/>
        <v>4006</v>
      </c>
      <c r="K19" s="105">
        <f t="shared" si="4"/>
        <v>8233</v>
      </c>
      <c r="L19" s="271" t="s">
        <v>377</v>
      </c>
      <c r="M19" s="352"/>
    </row>
    <row r="20" spans="1:13" ht="19.5" customHeight="1">
      <c r="A20" s="350"/>
      <c r="B20" s="153" t="s">
        <v>268</v>
      </c>
      <c r="C20" s="105">
        <f aca="true" t="shared" si="12" ref="C20:H20">C54+C86</f>
        <v>20</v>
      </c>
      <c r="D20" s="105">
        <f t="shared" si="12"/>
        <v>195</v>
      </c>
      <c r="E20" s="105">
        <f t="shared" si="12"/>
        <v>1145</v>
      </c>
      <c r="F20" s="105">
        <f t="shared" si="12"/>
        <v>1218</v>
      </c>
      <c r="G20" s="105">
        <f t="shared" si="12"/>
        <v>1876</v>
      </c>
      <c r="H20" s="105">
        <f t="shared" si="12"/>
        <v>1685</v>
      </c>
      <c r="I20" s="105">
        <f t="shared" si="2"/>
        <v>3021</v>
      </c>
      <c r="J20" s="105">
        <f t="shared" si="3"/>
        <v>2903</v>
      </c>
      <c r="K20" s="105">
        <f t="shared" si="4"/>
        <v>5924</v>
      </c>
      <c r="L20" s="271" t="s">
        <v>378</v>
      </c>
      <c r="M20" s="353"/>
    </row>
    <row r="21" spans="1:13" ht="19.5" customHeight="1">
      <c r="A21" s="360" t="s">
        <v>307</v>
      </c>
      <c r="B21" s="360"/>
      <c r="C21" s="105">
        <f aca="true" t="shared" si="13" ref="C21:H21">C55+C87</f>
        <v>24</v>
      </c>
      <c r="D21" s="105">
        <f t="shared" si="13"/>
        <v>198</v>
      </c>
      <c r="E21" s="105">
        <f t="shared" si="13"/>
        <v>1128</v>
      </c>
      <c r="F21" s="105">
        <f t="shared" si="13"/>
        <v>1146</v>
      </c>
      <c r="G21" s="105">
        <f t="shared" si="13"/>
        <v>1522</v>
      </c>
      <c r="H21" s="105">
        <f t="shared" si="13"/>
        <v>1522</v>
      </c>
      <c r="I21" s="105">
        <f t="shared" si="2"/>
        <v>2650</v>
      </c>
      <c r="J21" s="105">
        <f t="shared" si="3"/>
        <v>2668</v>
      </c>
      <c r="K21" s="105">
        <f t="shared" si="4"/>
        <v>5318</v>
      </c>
      <c r="L21" s="524" t="s">
        <v>379</v>
      </c>
      <c r="M21" s="524"/>
    </row>
    <row r="22" spans="1:13" ht="19.5" customHeight="1">
      <c r="A22" s="360" t="s">
        <v>53</v>
      </c>
      <c r="B22" s="360"/>
      <c r="C22" s="105">
        <f aca="true" t="shared" si="14" ref="C22:H22">C56+C88</f>
        <v>42</v>
      </c>
      <c r="D22" s="105">
        <f t="shared" si="14"/>
        <v>261</v>
      </c>
      <c r="E22" s="105">
        <f t="shared" si="14"/>
        <v>1877</v>
      </c>
      <c r="F22" s="105">
        <f t="shared" si="14"/>
        <v>2071</v>
      </c>
      <c r="G22" s="105">
        <f t="shared" si="14"/>
        <v>2352</v>
      </c>
      <c r="H22" s="105">
        <f t="shared" si="14"/>
        <v>2350</v>
      </c>
      <c r="I22" s="105">
        <f t="shared" si="2"/>
        <v>4229</v>
      </c>
      <c r="J22" s="105">
        <f t="shared" si="3"/>
        <v>4421</v>
      </c>
      <c r="K22" s="105">
        <f t="shared" si="4"/>
        <v>8650</v>
      </c>
      <c r="L22" s="524" t="s">
        <v>369</v>
      </c>
      <c r="M22" s="524"/>
    </row>
    <row r="23" spans="1:13" ht="19.5" customHeight="1">
      <c r="A23" s="360" t="s">
        <v>54</v>
      </c>
      <c r="B23" s="360"/>
      <c r="C23" s="105">
        <f aca="true" t="shared" si="15" ref="C23:H23">C57+C89</f>
        <v>24</v>
      </c>
      <c r="D23" s="105">
        <f t="shared" si="15"/>
        <v>217</v>
      </c>
      <c r="E23" s="105">
        <f t="shared" si="15"/>
        <v>1271</v>
      </c>
      <c r="F23" s="105">
        <f t="shared" si="15"/>
        <v>1258</v>
      </c>
      <c r="G23" s="105">
        <f t="shared" si="15"/>
        <v>1990</v>
      </c>
      <c r="H23" s="105">
        <f t="shared" si="15"/>
        <v>1953</v>
      </c>
      <c r="I23" s="105">
        <f t="shared" si="2"/>
        <v>3261</v>
      </c>
      <c r="J23" s="105">
        <f t="shared" si="3"/>
        <v>3211</v>
      </c>
      <c r="K23" s="105">
        <f t="shared" si="4"/>
        <v>6472</v>
      </c>
      <c r="L23" s="524" t="s">
        <v>174</v>
      </c>
      <c r="M23" s="524"/>
    </row>
    <row r="24" spans="1:13" ht="19.5" customHeight="1">
      <c r="A24" s="360" t="s">
        <v>55</v>
      </c>
      <c r="B24" s="360"/>
      <c r="C24" s="105">
        <f aca="true" t="shared" si="16" ref="C24:H24">C58+C90</f>
        <v>47</v>
      </c>
      <c r="D24" s="105">
        <f t="shared" si="16"/>
        <v>295</v>
      </c>
      <c r="E24" s="105">
        <f t="shared" si="16"/>
        <v>2355</v>
      </c>
      <c r="F24" s="105">
        <f t="shared" si="16"/>
        <v>2371</v>
      </c>
      <c r="G24" s="105">
        <f t="shared" si="16"/>
        <v>2704</v>
      </c>
      <c r="H24" s="105">
        <f t="shared" si="16"/>
        <v>2540</v>
      </c>
      <c r="I24" s="105">
        <f t="shared" si="2"/>
        <v>5059</v>
      </c>
      <c r="J24" s="105">
        <f t="shared" si="3"/>
        <v>4911</v>
      </c>
      <c r="K24" s="105">
        <f t="shared" si="4"/>
        <v>9970</v>
      </c>
      <c r="L24" s="524" t="s">
        <v>404</v>
      </c>
      <c r="M24" s="524"/>
    </row>
    <row r="25" spans="1:13" ht="19.5" customHeight="1">
      <c r="A25" s="360" t="s">
        <v>134</v>
      </c>
      <c r="B25" s="360"/>
      <c r="C25" s="105">
        <f aca="true" t="shared" si="17" ref="C25:H25">C59+C91</f>
        <v>35</v>
      </c>
      <c r="D25" s="105">
        <f t="shared" si="17"/>
        <v>307</v>
      </c>
      <c r="E25" s="105">
        <f t="shared" si="17"/>
        <v>1711</v>
      </c>
      <c r="F25" s="105">
        <f t="shared" si="17"/>
        <v>1748</v>
      </c>
      <c r="G25" s="105">
        <f t="shared" si="17"/>
        <v>2570</v>
      </c>
      <c r="H25" s="105">
        <f t="shared" si="17"/>
        <v>2590</v>
      </c>
      <c r="I25" s="105">
        <f t="shared" si="2"/>
        <v>4281</v>
      </c>
      <c r="J25" s="105">
        <f t="shared" si="3"/>
        <v>4338</v>
      </c>
      <c r="K25" s="105">
        <f t="shared" si="4"/>
        <v>8619</v>
      </c>
      <c r="L25" s="524" t="s">
        <v>405</v>
      </c>
      <c r="M25" s="524"/>
    </row>
    <row r="26" spans="1:13" ht="19.5" customHeight="1">
      <c r="A26" s="360" t="s">
        <v>57</v>
      </c>
      <c r="B26" s="360"/>
      <c r="C26" s="105">
        <f aca="true" t="shared" si="18" ref="C26:H26">C60+C92</f>
        <v>20</v>
      </c>
      <c r="D26" s="105">
        <f t="shared" si="18"/>
        <v>145</v>
      </c>
      <c r="E26" s="105">
        <f t="shared" si="18"/>
        <v>860</v>
      </c>
      <c r="F26" s="105">
        <f t="shared" si="18"/>
        <v>856</v>
      </c>
      <c r="G26" s="105">
        <f t="shared" si="18"/>
        <v>1246</v>
      </c>
      <c r="H26" s="105">
        <f t="shared" si="18"/>
        <v>1164</v>
      </c>
      <c r="I26" s="105">
        <f t="shared" si="2"/>
        <v>2106</v>
      </c>
      <c r="J26" s="105">
        <f t="shared" si="3"/>
        <v>2020</v>
      </c>
      <c r="K26" s="105">
        <f t="shared" si="4"/>
        <v>4126</v>
      </c>
      <c r="L26" s="524" t="s">
        <v>380</v>
      </c>
      <c r="M26" s="524"/>
    </row>
    <row r="27" spans="1:13" ht="19.5" customHeight="1">
      <c r="A27" s="360" t="s">
        <v>58</v>
      </c>
      <c r="B27" s="360"/>
      <c r="C27" s="105">
        <f aca="true" t="shared" si="19" ref="C27:H27">C61+C93</f>
        <v>44</v>
      </c>
      <c r="D27" s="105">
        <f t="shared" si="19"/>
        <v>310</v>
      </c>
      <c r="E27" s="105">
        <f t="shared" si="19"/>
        <v>2085</v>
      </c>
      <c r="F27" s="105">
        <f t="shared" si="19"/>
        <v>1896</v>
      </c>
      <c r="G27" s="105">
        <f t="shared" si="19"/>
        <v>2322</v>
      </c>
      <c r="H27" s="105">
        <f t="shared" si="19"/>
        <v>2145</v>
      </c>
      <c r="I27" s="105">
        <f t="shared" si="2"/>
        <v>4407</v>
      </c>
      <c r="J27" s="105">
        <f t="shared" si="3"/>
        <v>4041</v>
      </c>
      <c r="K27" s="105">
        <f t="shared" si="4"/>
        <v>8448</v>
      </c>
      <c r="L27" s="524" t="s">
        <v>178</v>
      </c>
      <c r="M27" s="524"/>
    </row>
    <row r="28" spans="1:13" ht="19.5" customHeight="1">
      <c r="A28" s="360" t="s">
        <v>229</v>
      </c>
      <c r="B28" s="360"/>
      <c r="C28" s="105">
        <f aca="true" t="shared" si="20" ref="C28:H28">C62+C94</f>
        <v>32</v>
      </c>
      <c r="D28" s="105">
        <f t="shared" si="20"/>
        <v>235</v>
      </c>
      <c r="E28" s="105">
        <f t="shared" si="20"/>
        <v>1785</v>
      </c>
      <c r="F28" s="105">
        <f t="shared" si="20"/>
        <v>1754</v>
      </c>
      <c r="G28" s="105">
        <f t="shared" si="20"/>
        <v>1995</v>
      </c>
      <c r="H28" s="105">
        <f t="shared" si="20"/>
        <v>1879</v>
      </c>
      <c r="I28" s="105">
        <f t="shared" si="2"/>
        <v>3780</v>
      </c>
      <c r="J28" s="105">
        <f t="shared" si="3"/>
        <v>3633</v>
      </c>
      <c r="K28" s="105">
        <f t="shared" si="4"/>
        <v>7413</v>
      </c>
      <c r="L28" s="524" t="s">
        <v>179</v>
      </c>
      <c r="M28" s="524"/>
    </row>
    <row r="29" spans="1:13" ht="19.5" customHeight="1">
      <c r="A29" s="360" t="s">
        <v>230</v>
      </c>
      <c r="B29" s="360"/>
      <c r="C29" s="105">
        <f aca="true" t="shared" si="21" ref="C29:H29">C63+C95</f>
        <v>32</v>
      </c>
      <c r="D29" s="105">
        <f t="shared" si="21"/>
        <v>280</v>
      </c>
      <c r="E29" s="105">
        <f t="shared" si="21"/>
        <v>2110</v>
      </c>
      <c r="F29" s="105">
        <f t="shared" si="21"/>
        <v>2164</v>
      </c>
      <c r="G29" s="105">
        <f t="shared" si="21"/>
        <v>2406</v>
      </c>
      <c r="H29" s="105">
        <f t="shared" si="21"/>
        <v>2366</v>
      </c>
      <c r="I29" s="105">
        <f t="shared" si="2"/>
        <v>4516</v>
      </c>
      <c r="J29" s="105">
        <f t="shared" si="3"/>
        <v>4530</v>
      </c>
      <c r="K29" s="105">
        <f t="shared" si="4"/>
        <v>9046</v>
      </c>
      <c r="L29" s="524" t="s">
        <v>180</v>
      </c>
      <c r="M29" s="524"/>
    </row>
    <row r="30" spans="1:13" ht="19.5" customHeight="1" thickBot="1">
      <c r="A30" s="384" t="s">
        <v>61</v>
      </c>
      <c r="B30" s="384"/>
      <c r="C30" s="105">
        <f aca="true" t="shared" si="22" ref="C30:H30">C64+C96</f>
        <v>66</v>
      </c>
      <c r="D30" s="105">
        <f t="shared" si="22"/>
        <v>533</v>
      </c>
      <c r="E30" s="105">
        <f t="shared" si="22"/>
        <v>4499</v>
      </c>
      <c r="F30" s="105">
        <f t="shared" si="22"/>
        <v>4509</v>
      </c>
      <c r="G30" s="105">
        <f t="shared" si="22"/>
        <v>5812</v>
      </c>
      <c r="H30" s="105">
        <f t="shared" si="22"/>
        <v>5563</v>
      </c>
      <c r="I30" s="107">
        <f t="shared" si="2"/>
        <v>10311</v>
      </c>
      <c r="J30" s="107">
        <f t="shared" si="3"/>
        <v>10072</v>
      </c>
      <c r="K30" s="107">
        <f t="shared" si="4"/>
        <v>20383</v>
      </c>
      <c r="L30" s="524" t="s">
        <v>381</v>
      </c>
      <c r="M30" s="524"/>
    </row>
    <row r="31" spans="1:13" ht="19.5" customHeight="1" thickBot="1">
      <c r="A31" s="359" t="s">
        <v>25</v>
      </c>
      <c r="B31" s="359"/>
      <c r="C31" s="96">
        <f>SUM(C11:C30)</f>
        <v>739</v>
      </c>
      <c r="D31" s="96">
        <f aca="true" t="shared" si="23" ref="D31:J31">SUM(D11:D30)</f>
        <v>6005</v>
      </c>
      <c r="E31" s="96">
        <f t="shared" si="23"/>
        <v>37807</v>
      </c>
      <c r="F31" s="96">
        <f t="shared" si="23"/>
        <v>37978</v>
      </c>
      <c r="G31" s="96">
        <f t="shared" si="23"/>
        <v>53210</v>
      </c>
      <c r="H31" s="96">
        <f t="shared" si="23"/>
        <v>50106</v>
      </c>
      <c r="I31" s="96">
        <f t="shared" si="23"/>
        <v>91017</v>
      </c>
      <c r="J31" s="96">
        <f t="shared" si="23"/>
        <v>88084</v>
      </c>
      <c r="K31" s="96">
        <f t="shared" si="4"/>
        <v>179101</v>
      </c>
      <c r="L31" s="358" t="s">
        <v>298</v>
      </c>
      <c r="M31" s="358"/>
    </row>
    <row r="32" spans="1:13" ht="15.75" thickTop="1">
      <c r="A32" s="94"/>
      <c r="B32" s="94"/>
      <c r="C32" s="94"/>
      <c r="D32" s="94"/>
      <c r="E32" s="94"/>
      <c r="F32" s="94"/>
      <c r="G32" s="94"/>
      <c r="H32" s="94"/>
      <c r="I32" s="94"/>
      <c r="J32" s="94"/>
      <c r="M32" s="95"/>
    </row>
    <row r="33" ht="12.75">
      <c r="M33" s="41"/>
    </row>
    <row r="34" ht="12.75">
      <c r="M34" s="41"/>
    </row>
    <row r="35" spans="1:13" ht="24" customHeight="1">
      <c r="A35" s="383" t="s">
        <v>567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</row>
    <row r="36" spans="1:13" ht="34.5" customHeight="1">
      <c r="A36" s="382" t="s">
        <v>586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</row>
    <row r="37" spans="1:13" ht="16.5" customHeight="1">
      <c r="A37" s="382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</row>
    <row r="38" spans="1:13" ht="23.25" customHeight="1" thickBot="1">
      <c r="A38" s="370" t="s">
        <v>486</v>
      </c>
      <c r="B38" s="370"/>
      <c r="C38" s="370"/>
      <c r="D38" s="370"/>
      <c r="E38" s="370"/>
      <c r="F38" s="370"/>
      <c r="G38" s="370"/>
      <c r="H38" s="371" t="s">
        <v>487</v>
      </c>
      <c r="I38" s="371"/>
      <c r="J38" s="371"/>
      <c r="K38" s="371"/>
      <c r="L38" s="371"/>
      <c r="M38" s="371"/>
    </row>
    <row r="39" spans="1:13" ht="21.75" customHeight="1" thickTop="1">
      <c r="A39" s="375" t="s">
        <v>29</v>
      </c>
      <c r="B39" s="375"/>
      <c r="C39" s="375"/>
      <c r="D39" s="375"/>
      <c r="E39" s="375" t="s">
        <v>126</v>
      </c>
      <c r="F39" s="375"/>
      <c r="G39" s="375"/>
      <c r="H39" s="375"/>
      <c r="I39" s="375"/>
      <c r="J39" s="375"/>
      <c r="K39" s="375"/>
      <c r="L39" s="361" t="s">
        <v>562</v>
      </c>
      <c r="M39" s="361"/>
    </row>
    <row r="40" spans="1:13" ht="17.25" customHeight="1">
      <c r="A40" s="364"/>
      <c r="B40" s="364"/>
      <c r="C40" s="364"/>
      <c r="D40" s="364"/>
      <c r="E40" s="364" t="s">
        <v>186</v>
      </c>
      <c r="F40" s="364"/>
      <c r="G40" s="364"/>
      <c r="H40" s="364"/>
      <c r="I40" s="364"/>
      <c r="J40" s="364"/>
      <c r="K40" s="364"/>
      <c r="L40" s="362"/>
      <c r="M40" s="362"/>
    </row>
    <row r="41" spans="1:13" ht="20.25" customHeight="1">
      <c r="A41" s="364"/>
      <c r="B41" s="364"/>
      <c r="C41" s="364" t="s">
        <v>102</v>
      </c>
      <c r="D41" s="364" t="s">
        <v>103</v>
      </c>
      <c r="E41" s="364" t="s">
        <v>104</v>
      </c>
      <c r="F41" s="364"/>
      <c r="G41" s="364" t="s">
        <v>105</v>
      </c>
      <c r="H41" s="364"/>
      <c r="I41" s="364" t="s">
        <v>25</v>
      </c>
      <c r="J41" s="364"/>
      <c r="K41" s="364"/>
      <c r="L41" s="362"/>
      <c r="M41" s="362"/>
    </row>
    <row r="42" spans="1:13" ht="28.5" customHeight="1">
      <c r="A42" s="364"/>
      <c r="B42" s="364"/>
      <c r="C42" s="364"/>
      <c r="D42" s="364"/>
      <c r="E42" s="364" t="s">
        <v>182</v>
      </c>
      <c r="F42" s="364"/>
      <c r="G42" s="364" t="s">
        <v>183</v>
      </c>
      <c r="H42" s="364"/>
      <c r="I42" s="364" t="s">
        <v>181</v>
      </c>
      <c r="J42" s="364"/>
      <c r="K42" s="364"/>
      <c r="L42" s="362"/>
      <c r="M42" s="362"/>
    </row>
    <row r="43" spans="1:13" ht="27.75" customHeight="1">
      <c r="A43" s="364"/>
      <c r="B43" s="364"/>
      <c r="C43" s="366" t="s">
        <v>275</v>
      </c>
      <c r="D43" s="366" t="s">
        <v>276</v>
      </c>
      <c r="E43" s="136" t="s">
        <v>128</v>
      </c>
      <c r="F43" s="87" t="s">
        <v>27</v>
      </c>
      <c r="G43" s="87" t="s">
        <v>128</v>
      </c>
      <c r="H43" s="87" t="s">
        <v>27</v>
      </c>
      <c r="I43" s="87" t="s">
        <v>128</v>
      </c>
      <c r="J43" s="87" t="s">
        <v>27</v>
      </c>
      <c r="K43" s="87" t="s">
        <v>28</v>
      </c>
      <c r="L43" s="362"/>
      <c r="M43" s="362"/>
    </row>
    <row r="44" spans="1:13" ht="27.75" customHeight="1" thickBot="1">
      <c r="A44" s="376"/>
      <c r="B44" s="376"/>
      <c r="C44" s="377"/>
      <c r="D44" s="377"/>
      <c r="E44" s="134" t="s">
        <v>296</v>
      </c>
      <c r="F44" s="134" t="s">
        <v>297</v>
      </c>
      <c r="G44" s="134" t="s">
        <v>296</v>
      </c>
      <c r="H44" s="134" t="s">
        <v>297</v>
      </c>
      <c r="I44" s="134" t="s">
        <v>296</v>
      </c>
      <c r="J44" s="134" t="s">
        <v>297</v>
      </c>
      <c r="K44" s="135" t="s">
        <v>298</v>
      </c>
      <c r="L44" s="363"/>
      <c r="M44" s="363"/>
    </row>
    <row r="45" spans="1:13" ht="27.75" customHeight="1">
      <c r="A45" s="149" t="s">
        <v>41</v>
      </c>
      <c r="B45" s="149"/>
      <c r="C45" s="149">
        <v>47</v>
      </c>
      <c r="D45" s="149">
        <v>278</v>
      </c>
      <c r="E45" s="149">
        <v>2113</v>
      </c>
      <c r="F45" s="149">
        <v>2151</v>
      </c>
      <c r="G45" s="149">
        <v>5016</v>
      </c>
      <c r="H45" s="149">
        <v>3524</v>
      </c>
      <c r="I45" s="149">
        <f>G45+E45</f>
        <v>7129</v>
      </c>
      <c r="J45" s="149">
        <f>H45+F45</f>
        <v>5675</v>
      </c>
      <c r="K45" s="149">
        <f>SUM(I45:J45)</f>
        <v>12804</v>
      </c>
      <c r="L45" s="525" t="s">
        <v>429</v>
      </c>
      <c r="M45" s="525"/>
    </row>
    <row r="46" spans="1:13" ht="18" customHeight="1">
      <c r="A46" s="360" t="s">
        <v>42</v>
      </c>
      <c r="B46" s="360"/>
      <c r="C46" s="260">
        <v>40</v>
      </c>
      <c r="D46" s="260">
        <v>341</v>
      </c>
      <c r="E46" s="260">
        <v>1777</v>
      </c>
      <c r="F46" s="260">
        <v>1735</v>
      </c>
      <c r="G46" s="260">
        <v>2096</v>
      </c>
      <c r="H46" s="260">
        <v>2138</v>
      </c>
      <c r="I46" s="260">
        <f aca="true" t="shared" si="24" ref="I46:I65">G46+E46</f>
        <v>3873</v>
      </c>
      <c r="J46" s="260">
        <f aca="true" t="shared" si="25" ref="J46:J65">H46+F46</f>
        <v>3873</v>
      </c>
      <c r="K46" s="260">
        <f aca="true" t="shared" si="26" ref="K46:K65">SUM(I46:J46)</f>
        <v>7746</v>
      </c>
      <c r="L46" s="338" t="s">
        <v>306</v>
      </c>
      <c r="M46" s="338"/>
    </row>
    <row r="47" spans="1:13" ht="18" customHeight="1">
      <c r="A47" s="360" t="s">
        <v>43</v>
      </c>
      <c r="B47" s="360"/>
      <c r="C47" s="260">
        <v>60</v>
      </c>
      <c r="D47" s="260">
        <v>324</v>
      </c>
      <c r="E47" s="260">
        <v>2333</v>
      </c>
      <c r="F47" s="260">
        <v>2312</v>
      </c>
      <c r="G47" s="260">
        <v>3609</v>
      </c>
      <c r="H47" s="260">
        <v>3420</v>
      </c>
      <c r="I47" s="260">
        <f t="shared" si="24"/>
        <v>5942</v>
      </c>
      <c r="J47" s="260">
        <f t="shared" si="25"/>
        <v>5732</v>
      </c>
      <c r="K47" s="260">
        <f t="shared" si="26"/>
        <v>11674</v>
      </c>
      <c r="L47" s="338" t="s">
        <v>171</v>
      </c>
      <c r="M47" s="338"/>
    </row>
    <row r="48" spans="1:13" ht="18" customHeight="1">
      <c r="A48" s="360" t="s">
        <v>228</v>
      </c>
      <c r="B48" s="360"/>
      <c r="C48" s="260">
        <v>29</v>
      </c>
      <c r="D48" s="260">
        <v>317</v>
      </c>
      <c r="E48" s="260">
        <v>1502</v>
      </c>
      <c r="F48" s="260">
        <v>1572</v>
      </c>
      <c r="G48" s="260">
        <v>1704</v>
      </c>
      <c r="H48" s="260">
        <v>1623</v>
      </c>
      <c r="I48" s="260">
        <f t="shared" si="24"/>
        <v>3206</v>
      </c>
      <c r="J48" s="260">
        <f t="shared" si="25"/>
        <v>3195</v>
      </c>
      <c r="K48" s="260">
        <f t="shared" si="26"/>
        <v>6401</v>
      </c>
      <c r="L48" s="338" t="s">
        <v>305</v>
      </c>
      <c r="M48" s="338"/>
    </row>
    <row r="49" spans="1:13" ht="18" customHeight="1">
      <c r="A49" s="529" t="s">
        <v>611</v>
      </c>
      <c r="B49" s="109" t="s">
        <v>263</v>
      </c>
      <c r="C49" s="260">
        <v>27</v>
      </c>
      <c r="D49" s="260">
        <v>388</v>
      </c>
      <c r="E49" s="260">
        <v>1543</v>
      </c>
      <c r="F49" s="260">
        <v>1544</v>
      </c>
      <c r="G49" s="260">
        <v>2677</v>
      </c>
      <c r="H49" s="260">
        <v>2536</v>
      </c>
      <c r="I49" s="260">
        <f t="shared" si="24"/>
        <v>4220</v>
      </c>
      <c r="J49" s="260">
        <f t="shared" si="25"/>
        <v>4080</v>
      </c>
      <c r="K49" s="260">
        <f t="shared" si="26"/>
        <v>8300</v>
      </c>
      <c r="L49" s="221" t="s">
        <v>564</v>
      </c>
      <c r="M49" s="527" t="s">
        <v>172</v>
      </c>
    </row>
    <row r="50" spans="1:13" ht="18" customHeight="1">
      <c r="A50" s="529"/>
      <c r="B50" s="109" t="s">
        <v>264</v>
      </c>
      <c r="C50" s="260">
        <v>50</v>
      </c>
      <c r="D50" s="260">
        <v>464</v>
      </c>
      <c r="E50" s="260">
        <v>2876</v>
      </c>
      <c r="F50" s="260">
        <v>2827</v>
      </c>
      <c r="G50" s="260">
        <v>4500</v>
      </c>
      <c r="H50" s="260">
        <v>4400</v>
      </c>
      <c r="I50" s="260">
        <f t="shared" si="24"/>
        <v>7376</v>
      </c>
      <c r="J50" s="260">
        <f t="shared" si="25"/>
        <v>7227</v>
      </c>
      <c r="K50" s="260">
        <f t="shared" si="26"/>
        <v>14603</v>
      </c>
      <c r="L50" s="221" t="s">
        <v>565</v>
      </c>
      <c r="M50" s="527"/>
    </row>
    <row r="51" spans="1:13" ht="18" customHeight="1">
      <c r="A51" s="529"/>
      <c r="B51" s="109" t="s">
        <v>265</v>
      </c>
      <c r="C51" s="260">
        <v>20</v>
      </c>
      <c r="D51" s="260">
        <v>169</v>
      </c>
      <c r="E51" s="260">
        <v>1260</v>
      </c>
      <c r="F51" s="260">
        <v>1379</v>
      </c>
      <c r="G51" s="260">
        <v>1691</v>
      </c>
      <c r="H51" s="260">
        <v>1742</v>
      </c>
      <c r="I51" s="260">
        <f t="shared" si="24"/>
        <v>2951</v>
      </c>
      <c r="J51" s="260">
        <f t="shared" si="25"/>
        <v>3121</v>
      </c>
      <c r="K51" s="260">
        <f t="shared" si="26"/>
        <v>6072</v>
      </c>
      <c r="L51" s="271" t="s">
        <v>566</v>
      </c>
      <c r="M51" s="527"/>
    </row>
    <row r="52" spans="1:13" ht="18" customHeight="1">
      <c r="A52" s="529"/>
      <c r="B52" s="109" t="s">
        <v>266</v>
      </c>
      <c r="C52" s="260">
        <v>30</v>
      </c>
      <c r="D52" s="260">
        <v>316</v>
      </c>
      <c r="E52" s="260">
        <v>1145</v>
      </c>
      <c r="F52" s="260">
        <v>1115</v>
      </c>
      <c r="G52" s="260">
        <v>1985</v>
      </c>
      <c r="H52" s="260">
        <v>1953</v>
      </c>
      <c r="I52" s="260">
        <f t="shared" si="24"/>
        <v>3130</v>
      </c>
      <c r="J52" s="260">
        <f t="shared" si="25"/>
        <v>3068</v>
      </c>
      <c r="K52" s="260">
        <f t="shared" si="26"/>
        <v>6198</v>
      </c>
      <c r="L52" s="271" t="s">
        <v>376</v>
      </c>
      <c r="M52" s="527"/>
    </row>
    <row r="53" spans="1:13" ht="18" customHeight="1">
      <c r="A53" s="529"/>
      <c r="B53" s="109" t="s">
        <v>267</v>
      </c>
      <c r="C53" s="260">
        <v>30</v>
      </c>
      <c r="D53" s="260">
        <v>334</v>
      </c>
      <c r="E53" s="260">
        <v>1785</v>
      </c>
      <c r="F53" s="260">
        <v>1733</v>
      </c>
      <c r="G53" s="260">
        <v>2442</v>
      </c>
      <c r="H53" s="260">
        <v>2273</v>
      </c>
      <c r="I53" s="260">
        <f t="shared" si="24"/>
        <v>4227</v>
      </c>
      <c r="J53" s="260">
        <f t="shared" si="25"/>
        <v>4006</v>
      </c>
      <c r="K53" s="260">
        <f t="shared" si="26"/>
        <v>8233</v>
      </c>
      <c r="L53" s="271" t="s">
        <v>377</v>
      </c>
      <c r="M53" s="527"/>
    </row>
    <row r="54" spans="1:13" ht="18" customHeight="1">
      <c r="A54" s="529"/>
      <c r="B54" s="109" t="s">
        <v>268</v>
      </c>
      <c r="C54" s="260">
        <v>17</v>
      </c>
      <c r="D54" s="260">
        <v>172</v>
      </c>
      <c r="E54" s="260">
        <v>960</v>
      </c>
      <c r="F54" s="260">
        <v>1024</v>
      </c>
      <c r="G54" s="260">
        <v>1632</v>
      </c>
      <c r="H54" s="260">
        <v>1480</v>
      </c>
      <c r="I54" s="260">
        <f t="shared" si="24"/>
        <v>2592</v>
      </c>
      <c r="J54" s="260">
        <f t="shared" si="25"/>
        <v>2504</v>
      </c>
      <c r="K54" s="260">
        <f t="shared" si="26"/>
        <v>5096</v>
      </c>
      <c r="L54" s="271" t="s">
        <v>378</v>
      </c>
      <c r="M54" s="527"/>
    </row>
    <row r="55" spans="1:13" ht="18" customHeight="1">
      <c r="A55" s="360" t="s">
        <v>52</v>
      </c>
      <c r="B55" s="360"/>
      <c r="C55" s="260">
        <v>22</v>
      </c>
      <c r="D55" s="260">
        <v>190</v>
      </c>
      <c r="E55" s="260">
        <v>1053</v>
      </c>
      <c r="F55" s="260">
        <v>1060</v>
      </c>
      <c r="G55" s="260">
        <v>1394</v>
      </c>
      <c r="H55" s="260">
        <v>1404</v>
      </c>
      <c r="I55" s="260">
        <f t="shared" si="24"/>
        <v>2447</v>
      </c>
      <c r="J55" s="260">
        <f t="shared" si="25"/>
        <v>2464</v>
      </c>
      <c r="K55" s="260">
        <f t="shared" si="26"/>
        <v>4911</v>
      </c>
      <c r="L55" s="338" t="s">
        <v>308</v>
      </c>
      <c r="M55" s="338"/>
    </row>
    <row r="56" spans="1:13" ht="18" customHeight="1">
      <c r="A56" s="360" t="s">
        <v>53</v>
      </c>
      <c r="B56" s="360"/>
      <c r="C56" s="260">
        <v>36</v>
      </c>
      <c r="D56" s="260">
        <v>238</v>
      </c>
      <c r="E56" s="260">
        <v>1737</v>
      </c>
      <c r="F56" s="260">
        <v>1916</v>
      </c>
      <c r="G56" s="260">
        <v>2175</v>
      </c>
      <c r="H56" s="260">
        <v>2199</v>
      </c>
      <c r="I56" s="260">
        <f t="shared" si="24"/>
        <v>3912</v>
      </c>
      <c r="J56" s="260">
        <f t="shared" si="25"/>
        <v>4115</v>
      </c>
      <c r="K56" s="260">
        <f t="shared" si="26"/>
        <v>8027</v>
      </c>
      <c r="L56" s="338" t="s">
        <v>369</v>
      </c>
      <c r="M56" s="338"/>
    </row>
    <row r="57" spans="1:13" ht="18" customHeight="1">
      <c r="A57" s="360" t="s">
        <v>54</v>
      </c>
      <c r="B57" s="360"/>
      <c r="C57" s="260">
        <v>24</v>
      </c>
      <c r="D57" s="260">
        <v>217</v>
      </c>
      <c r="E57" s="260">
        <v>1271</v>
      </c>
      <c r="F57" s="260">
        <v>1258</v>
      </c>
      <c r="G57" s="260">
        <v>1990</v>
      </c>
      <c r="H57" s="260">
        <v>1953</v>
      </c>
      <c r="I57" s="260">
        <f t="shared" si="24"/>
        <v>3261</v>
      </c>
      <c r="J57" s="260">
        <f t="shared" si="25"/>
        <v>3211</v>
      </c>
      <c r="K57" s="260">
        <f t="shared" si="26"/>
        <v>6472</v>
      </c>
      <c r="L57" s="338" t="s">
        <v>174</v>
      </c>
      <c r="M57" s="338"/>
    </row>
    <row r="58" spans="1:13" ht="18" customHeight="1">
      <c r="A58" s="360" t="s">
        <v>55</v>
      </c>
      <c r="B58" s="360"/>
      <c r="C58" s="260">
        <v>46</v>
      </c>
      <c r="D58" s="260">
        <v>291</v>
      </c>
      <c r="E58" s="260">
        <v>2334</v>
      </c>
      <c r="F58" s="260">
        <v>2357</v>
      </c>
      <c r="G58" s="260">
        <v>2687</v>
      </c>
      <c r="H58" s="260">
        <v>2521</v>
      </c>
      <c r="I58" s="260">
        <f t="shared" si="24"/>
        <v>5021</v>
      </c>
      <c r="J58" s="260">
        <f t="shared" si="25"/>
        <v>4878</v>
      </c>
      <c r="K58" s="260">
        <f t="shared" si="26"/>
        <v>9899</v>
      </c>
      <c r="L58" s="338" t="s">
        <v>373</v>
      </c>
      <c r="M58" s="338"/>
    </row>
    <row r="59" spans="1:13" ht="18" customHeight="1">
      <c r="A59" s="360" t="s">
        <v>134</v>
      </c>
      <c r="B59" s="360"/>
      <c r="C59" s="260">
        <v>32</v>
      </c>
      <c r="D59" s="260">
        <v>290</v>
      </c>
      <c r="E59" s="260">
        <v>1626</v>
      </c>
      <c r="F59" s="260">
        <v>1681</v>
      </c>
      <c r="G59" s="260">
        <v>2452</v>
      </c>
      <c r="H59" s="260">
        <v>2466</v>
      </c>
      <c r="I59" s="260">
        <f t="shared" si="24"/>
        <v>4078</v>
      </c>
      <c r="J59" s="260">
        <f t="shared" si="25"/>
        <v>4147</v>
      </c>
      <c r="K59" s="260">
        <f t="shared" si="26"/>
        <v>8225</v>
      </c>
      <c r="L59" s="338" t="s">
        <v>374</v>
      </c>
      <c r="M59" s="338"/>
    </row>
    <row r="60" spans="1:13" ht="18" customHeight="1">
      <c r="A60" s="360" t="s">
        <v>57</v>
      </c>
      <c r="B60" s="360"/>
      <c r="C60" s="260">
        <v>20</v>
      </c>
      <c r="D60" s="260">
        <v>145</v>
      </c>
      <c r="E60" s="260">
        <v>860</v>
      </c>
      <c r="F60" s="260">
        <v>856</v>
      </c>
      <c r="G60" s="260">
        <v>1246</v>
      </c>
      <c r="H60" s="260">
        <v>1164</v>
      </c>
      <c r="I60" s="260">
        <f t="shared" si="24"/>
        <v>2106</v>
      </c>
      <c r="J60" s="260">
        <f t="shared" si="25"/>
        <v>2020</v>
      </c>
      <c r="K60" s="260">
        <f t="shared" si="26"/>
        <v>4126</v>
      </c>
      <c r="L60" s="338" t="s">
        <v>177</v>
      </c>
      <c r="M60" s="338"/>
    </row>
    <row r="61" spans="1:13" ht="18" customHeight="1">
      <c r="A61" s="360" t="s">
        <v>58</v>
      </c>
      <c r="B61" s="360"/>
      <c r="C61" s="260">
        <v>43</v>
      </c>
      <c r="D61" s="260">
        <v>305</v>
      </c>
      <c r="E61" s="260">
        <v>2025</v>
      </c>
      <c r="F61" s="260">
        <v>1830</v>
      </c>
      <c r="G61" s="260">
        <v>2218</v>
      </c>
      <c r="H61" s="260">
        <v>2054</v>
      </c>
      <c r="I61" s="260">
        <f t="shared" si="24"/>
        <v>4243</v>
      </c>
      <c r="J61" s="260">
        <f t="shared" si="25"/>
        <v>3884</v>
      </c>
      <c r="K61" s="260">
        <f t="shared" si="26"/>
        <v>8127</v>
      </c>
      <c r="L61" s="338" t="s">
        <v>178</v>
      </c>
      <c r="M61" s="338"/>
    </row>
    <row r="62" spans="1:13" ht="18" customHeight="1">
      <c r="A62" s="360" t="s">
        <v>229</v>
      </c>
      <c r="B62" s="360"/>
      <c r="C62" s="260">
        <v>32</v>
      </c>
      <c r="D62" s="260">
        <v>235</v>
      </c>
      <c r="E62" s="260">
        <v>1785</v>
      </c>
      <c r="F62" s="260">
        <v>1754</v>
      </c>
      <c r="G62" s="260">
        <v>1995</v>
      </c>
      <c r="H62" s="260">
        <v>1879</v>
      </c>
      <c r="I62" s="260">
        <f t="shared" si="24"/>
        <v>3780</v>
      </c>
      <c r="J62" s="260">
        <f t="shared" si="25"/>
        <v>3633</v>
      </c>
      <c r="K62" s="260">
        <f t="shared" si="26"/>
        <v>7413</v>
      </c>
      <c r="L62" s="338" t="s">
        <v>179</v>
      </c>
      <c r="M62" s="338"/>
    </row>
    <row r="63" spans="1:13" ht="18" customHeight="1">
      <c r="A63" s="360" t="s">
        <v>230</v>
      </c>
      <c r="B63" s="360"/>
      <c r="C63" s="260">
        <v>32</v>
      </c>
      <c r="D63" s="260">
        <v>280</v>
      </c>
      <c r="E63" s="260">
        <v>2110</v>
      </c>
      <c r="F63" s="260">
        <v>2164</v>
      </c>
      <c r="G63" s="260">
        <v>2406</v>
      </c>
      <c r="H63" s="260">
        <v>2366</v>
      </c>
      <c r="I63" s="260">
        <f t="shared" si="24"/>
        <v>4516</v>
      </c>
      <c r="J63" s="260">
        <f t="shared" si="25"/>
        <v>4530</v>
      </c>
      <c r="K63" s="260">
        <f t="shared" si="26"/>
        <v>9046</v>
      </c>
      <c r="L63" s="338" t="s">
        <v>180</v>
      </c>
      <c r="M63" s="338"/>
    </row>
    <row r="64" spans="1:13" ht="18" customHeight="1" thickBot="1">
      <c r="A64" s="522" t="s">
        <v>61</v>
      </c>
      <c r="B64" s="522"/>
      <c r="C64" s="273">
        <v>66</v>
      </c>
      <c r="D64" s="273">
        <v>533</v>
      </c>
      <c r="E64" s="274">
        <v>4499</v>
      </c>
      <c r="F64" s="274">
        <v>4509</v>
      </c>
      <c r="G64" s="274">
        <v>5812</v>
      </c>
      <c r="H64" s="274">
        <v>5563</v>
      </c>
      <c r="I64" s="274">
        <f t="shared" si="24"/>
        <v>10311</v>
      </c>
      <c r="J64" s="274">
        <f t="shared" si="25"/>
        <v>10072</v>
      </c>
      <c r="K64" s="274">
        <f t="shared" si="26"/>
        <v>20383</v>
      </c>
      <c r="L64" s="528" t="s">
        <v>340</v>
      </c>
      <c r="M64" s="528"/>
    </row>
    <row r="65" spans="1:13" ht="18" customHeight="1" thickBot="1">
      <c r="A65" s="359" t="s">
        <v>25</v>
      </c>
      <c r="B65" s="359"/>
      <c r="C65" s="235">
        <f aca="true" t="shared" si="27" ref="C65:H65">SUM(C45:C64)</f>
        <v>703</v>
      </c>
      <c r="D65" s="235">
        <f t="shared" si="27"/>
        <v>5827</v>
      </c>
      <c r="E65" s="235">
        <f t="shared" si="27"/>
        <v>36594</v>
      </c>
      <c r="F65" s="235">
        <f t="shared" si="27"/>
        <v>36777</v>
      </c>
      <c r="G65" s="235">
        <f t="shared" si="27"/>
        <v>51727</v>
      </c>
      <c r="H65" s="235">
        <f t="shared" si="27"/>
        <v>48658</v>
      </c>
      <c r="I65" s="235">
        <f t="shared" si="24"/>
        <v>88321</v>
      </c>
      <c r="J65" s="235">
        <f t="shared" si="25"/>
        <v>85435</v>
      </c>
      <c r="K65" s="235">
        <f t="shared" si="26"/>
        <v>173756</v>
      </c>
      <c r="L65" s="358" t="s">
        <v>298</v>
      </c>
      <c r="M65" s="358"/>
    </row>
    <row r="66" spans="1:2" ht="16.5" thickTop="1">
      <c r="A66" s="45"/>
      <c r="B66" s="45"/>
    </row>
    <row r="67" spans="1:13" ht="24.75" customHeight="1">
      <c r="A67" s="383" t="s">
        <v>541</v>
      </c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</row>
    <row r="68" spans="1:13" ht="32.25" customHeight="1">
      <c r="A68" s="382" t="s">
        <v>587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</row>
    <row r="69" spans="1:13" s="130" customFormat="1" ht="22.5" customHeight="1">
      <c r="A69" s="426"/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</row>
    <row r="70" spans="1:13" ht="18.75" thickBot="1">
      <c r="A70" s="370" t="s">
        <v>488</v>
      </c>
      <c r="B70" s="370"/>
      <c r="C70" s="370"/>
      <c r="D70" s="370"/>
      <c r="E70" s="370"/>
      <c r="F70" s="370"/>
      <c r="G70" s="370"/>
      <c r="H70" s="371" t="s">
        <v>489</v>
      </c>
      <c r="I70" s="371"/>
      <c r="J70" s="371"/>
      <c r="K70" s="371"/>
      <c r="L70" s="371"/>
      <c r="M70" s="371"/>
    </row>
    <row r="71" spans="1:13" ht="21.75" customHeight="1" thickTop="1">
      <c r="A71" s="361" t="s">
        <v>29</v>
      </c>
      <c r="B71" s="361"/>
      <c r="C71" s="361" t="s">
        <v>102</v>
      </c>
      <c r="D71" s="365" t="s">
        <v>103</v>
      </c>
      <c r="E71" s="375" t="s">
        <v>126</v>
      </c>
      <c r="F71" s="375"/>
      <c r="G71" s="375"/>
      <c r="H71" s="375"/>
      <c r="I71" s="375"/>
      <c r="J71" s="375"/>
      <c r="K71" s="375"/>
      <c r="L71" s="361" t="s">
        <v>290</v>
      </c>
      <c r="M71" s="361"/>
    </row>
    <row r="72" spans="1:13" ht="21" customHeight="1">
      <c r="A72" s="362"/>
      <c r="B72" s="362"/>
      <c r="C72" s="362"/>
      <c r="D72" s="366"/>
      <c r="E72" s="364" t="s">
        <v>186</v>
      </c>
      <c r="F72" s="364"/>
      <c r="G72" s="364"/>
      <c r="H72" s="364"/>
      <c r="I72" s="364"/>
      <c r="J72" s="364"/>
      <c r="K72" s="364"/>
      <c r="L72" s="362"/>
      <c r="M72" s="362"/>
    </row>
    <row r="73" spans="1:13" ht="20.25" customHeight="1">
      <c r="A73" s="362"/>
      <c r="B73" s="362"/>
      <c r="C73" s="362"/>
      <c r="D73" s="366"/>
      <c r="E73" s="364" t="s">
        <v>104</v>
      </c>
      <c r="F73" s="364"/>
      <c r="G73" s="364" t="s">
        <v>105</v>
      </c>
      <c r="H73" s="364"/>
      <c r="I73" s="364" t="s">
        <v>25</v>
      </c>
      <c r="J73" s="364"/>
      <c r="K73" s="364"/>
      <c r="L73" s="362"/>
      <c r="M73" s="362"/>
    </row>
    <row r="74" spans="1:13" ht="27.75" customHeight="1">
      <c r="A74" s="362"/>
      <c r="B74" s="362"/>
      <c r="C74" s="362"/>
      <c r="D74" s="366"/>
      <c r="E74" s="364" t="s">
        <v>182</v>
      </c>
      <c r="F74" s="364"/>
      <c r="G74" s="364" t="s">
        <v>183</v>
      </c>
      <c r="H74" s="364"/>
      <c r="I74" s="364" t="s">
        <v>181</v>
      </c>
      <c r="J74" s="364"/>
      <c r="K74" s="364"/>
      <c r="L74" s="362"/>
      <c r="M74" s="362"/>
    </row>
    <row r="75" spans="1:13" ht="19.5" customHeight="1">
      <c r="A75" s="362"/>
      <c r="B75" s="362"/>
      <c r="C75" s="366" t="s">
        <v>275</v>
      </c>
      <c r="D75" s="366" t="s">
        <v>276</v>
      </c>
      <c r="E75" s="136" t="s">
        <v>128</v>
      </c>
      <c r="F75" s="87" t="s">
        <v>27</v>
      </c>
      <c r="G75" s="87" t="s">
        <v>128</v>
      </c>
      <c r="H75" s="87" t="s">
        <v>27</v>
      </c>
      <c r="I75" s="87" t="s">
        <v>128</v>
      </c>
      <c r="J75" s="87" t="s">
        <v>27</v>
      </c>
      <c r="K75" s="87" t="s">
        <v>28</v>
      </c>
      <c r="L75" s="362"/>
      <c r="M75" s="362"/>
    </row>
    <row r="76" spans="1:13" ht="23.25" customHeight="1" thickBot="1">
      <c r="A76" s="363"/>
      <c r="B76" s="363"/>
      <c r="C76" s="377"/>
      <c r="D76" s="377"/>
      <c r="E76" s="134" t="s">
        <v>296</v>
      </c>
      <c r="F76" s="134" t="s">
        <v>297</v>
      </c>
      <c r="G76" s="134" t="s">
        <v>296</v>
      </c>
      <c r="H76" s="134" t="s">
        <v>297</v>
      </c>
      <c r="I76" s="134" t="s">
        <v>296</v>
      </c>
      <c r="J76" s="134" t="s">
        <v>297</v>
      </c>
      <c r="K76" s="135" t="s">
        <v>298</v>
      </c>
      <c r="L76" s="363"/>
      <c r="M76" s="363"/>
    </row>
    <row r="77" spans="1:13" ht="23.25" customHeight="1">
      <c r="A77" s="149" t="s">
        <v>41</v>
      </c>
      <c r="B77" s="149"/>
      <c r="C77" s="149">
        <v>0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149">
        <f>G77+E77</f>
        <v>0</v>
      </c>
      <c r="J77" s="149">
        <f>H77+F77</f>
        <v>0</v>
      </c>
      <c r="K77" s="149">
        <f>SUM(I77:J77)</f>
        <v>0</v>
      </c>
      <c r="L77" s="525" t="s">
        <v>429</v>
      </c>
      <c r="M77" s="525"/>
    </row>
    <row r="78" spans="1:13" ht="18" customHeight="1">
      <c r="A78" s="271" t="s">
        <v>42</v>
      </c>
      <c r="B78" s="271"/>
      <c r="C78" s="260">
        <v>6</v>
      </c>
      <c r="D78" s="260">
        <v>28</v>
      </c>
      <c r="E78" s="260">
        <v>215</v>
      </c>
      <c r="F78" s="260">
        <v>244</v>
      </c>
      <c r="G78" s="260">
        <v>165</v>
      </c>
      <c r="H78" s="260">
        <v>210</v>
      </c>
      <c r="I78" s="260">
        <f aca="true" t="shared" si="28" ref="I78:J97">G78+E78</f>
        <v>380</v>
      </c>
      <c r="J78" s="260">
        <f t="shared" si="28"/>
        <v>454</v>
      </c>
      <c r="K78" s="260">
        <f aca="true" t="shared" si="29" ref="K78:K97">SUM(I78:J78)</f>
        <v>834</v>
      </c>
      <c r="L78" s="338" t="s">
        <v>375</v>
      </c>
      <c r="M78" s="526"/>
    </row>
    <row r="79" spans="1:13" ht="18" customHeight="1">
      <c r="A79" s="271" t="s">
        <v>43</v>
      </c>
      <c r="B79" s="271"/>
      <c r="C79" s="260">
        <v>7</v>
      </c>
      <c r="D79" s="260">
        <v>15</v>
      </c>
      <c r="E79" s="260">
        <v>60</v>
      </c>
      <c r="F79" s="260">
        <v>58</v>
      </c>
      <c r="G79" s="260">
        <v>79</v>
      </c>
      <c r="H79" s="260">
        <v>75</v>
      </c>
      <c r="I79" s="260">
        <f t="shared" si="28"/>
        <v>139</v>
      </c>
      <c r="J79" s="260">
        <f t="shared" si="28"/>
        <v>133</v>
      </c>
      <c r="K79" s="260">
        <f t="shared" si="29"/>
        <v>272</v>
      </c>
      <c r="L79" s="372" t="s">
        <v>171</v>
      </c>
      <c r="M79" s="372"/>
    </row>
    <row r="80" spans="1:13" ht="18" customHeight="1">
      <c r="A80" s="373" t="s">
        <v>228</v>
      </c>
      <c r="B80" s="373"/>
      <c r="C80" s="260">
        <v>3</v>
      </c>
      <c r="D80" s="260">
        <v>28</v>
      </c>
      <c r="E80" s="260">
        <v>127</v>
      </c>
      <c r="F80" s="260">
        <v>107</v>
      </c>
      <c r="G80" s="260">
        <v>163</v>
      </c>
      <c r="H80" s="260">
        <v>140</v>
      </c>
      <c r="I80" s="260">
        <f t="shared" si="28"/>
        <v>290</v>
      </c>
      <c r="J80" s="260">
        <f t="shared" si="28"/>
        <v>247</v>
      </c>
      <c r="K80" s="260">
        <f t="shared" si="29"/>
        <v>537</v>
      </c>
      <c r="L80" s="372" t="s">
        <v>305</v>
      </c>
      <c r="M80" s="372"/>
    </row>
    <row r="81" spans="1:13" ht="18" customHeight="1">
      <c r="A81" s="529" t="s">
        <v>608</v>
      </c>
      <c r="B81" s="271" t="s">
        <v>263</v>
      </c>
      <c r="C81" s="260">
        <v>1</v>
      </c>
      <c r="D81" s="260">
        <v>9</v>
      </c>
      <c r="E81" s="260">
        <v>94</v>
      </c>
      <c r="F81" s="260">
        <v>53</v>
      </c>
      <c r="G81" s="260">
        <v>94</v>
      </c>
      <c r="H81" s="260">
        <v>78</v>
      </c>
      <c r="I81" s="260">
        <f t="shared" si="28"/>
        <v>188</v>
      </c>
      <c r="J81" s="260">
        <f t="shared" si="28"/>
        <v>131</v>
      </c>
      <c r="K81" s="260">
        <f t="shared" si="29"/>
        <v>319</v>
      </c>
      <c r="L81" s="221" t="s">
        <v>564</v>
      </c>
      <c r="M81" s="527" t="s">
        <v>172</v>
      </c>
    </row>
    <row r="82" spans="1:13" ht="18" customHeight="1">
      <c r="A82" s="529"/>
      <c r="B82" s="271" t="s">
        <v>264</v>
      </c>
      <c r="C82" s="260">
        <v>1</v>
      </c>
      <c r="D82" s="260">
        <v>6</v>
      </c>
      <c r="E82" s="260">
        <v>70</v>
      </c>
      <c r="F82" s="260">
        <v>80</v>
      </c>
      <c r="G82" s="260">
        <v>80</v>
      </c>
      <c r="H82" s="260">
        <v>120</v>
      </c>
      <c r="I82" s="260">
        <f t="shared" si="28"/>
        <v>150</v>
      </c>
      <c r="J82" s="260">
        <f t="shared" si="28"/>
        <v>200</v>
      </c>
      <c r="K82" s="260">
        <f t="shared" si="29"/>
        <v>350</v>
      </c>
      <c r="L82" s="221" t="s">
        <v>565</v>
      </c>
      <c r="M82" s="527"/>
    </row>
    <row r="83" spans="1:16" ht="18" customHeight="1">
      <c r="A83" s="529"/>
      <c r="B83" s="271" t="s">
        <v>265</v>
      </c>
      <c r="C83" s="260">
        <v>0</v>
      </c>
      <c r="D83" s="260">
        <v>0</v>
      </c>
      <c r="E83" s="260">
        <v>0</v>
      </c>
      <c r="F83" s="260">
        <v>0</v>
      </c>
      <c r="G83" s="260">
        <v>0</v>
      </c>
      <c r="H83" s="260">
        <v>0</v>
      </c>
      <c r="I83" s="260">
        <f t="shared" si="28"/>
        <v>0</v>
      </c>
      <c r="J83" s="260">
        <f t="shared" si="28"/>
        <v>0</v>
      </c>
      <c r="K83" s="260">
        <f t="shared" si="29"/>
        <v>0</v>
      </c>
      <c r="L83" s="271" t="s">
        <v>566</v>
      </c>
      <c r="M83" s="527"/>
      <c r="P83" s="125"/>
    </row>
    <row r="84" spans="1:13" ht="18" customHeight="1">
      <c r="A84" s="529"/>
      <c r="B84" s="271" t="s">
        <v>271</v>
      </c>
      <c r="C84" s="260">
        <v>2</v>
      </c>
      <c r="D84" s="260">
        <v>12</v>
      </c>
      <c r="E84" s="260">
        <v>81</v>
      </c>
      <c r="F84" s="260">
        <v>77</v>
      </c>
      <c r="G84" s="260">
        <v>114</v>
      </c>
      <c r="H84" s="260">
        <v>117</v>
      </c>
      <c r="I84" s="260">
        <f t="shared" si="28"/>
        <v>195</v>
      </c>
      <c r="J84" s="260">
        <f t="shared" si="28"/>
        <v>194</v>
      </c>
      <c r="K84" s="260">
        <f t="shared" si="29"/>
        <v>389</v>
      </c>
      <c r="L84" s="271" t="s">
        <v>376</v>
      </c>
      <c r="M84" s="527"/>
    </row>
    <row r="85" spans="1:13" ht="18" customHeight="1">
      <c r="A85" s="529"/>
      <c r="B85" s="271" t="s">
        <v>267</v>
      </c>
      <c r="C85" s="260">
        <v>0</v>
      </c>
      <c r="D85" s="260">
        <v>0</v>
      </c>
      <c r="E85" s="260">
        <v>0</v>
      </c>
      <c r="F85" s="260">
        <v>0</v>
      </c>
      <c r="G85" s="260">
        <v>0</v>
      </c>
      <c r="H85" s="260">
        <v>0</v>
      </c>
      <c r="I85" s="260">
        <f t="shared" si="28"/>
        <v>0</v>
      </c>
      <c r="J85" s="260">
        <f t="shared" si="28"/>
        <v>0</v>
      </c>
      <c r="K85" s="260">
        <f t="shared" si="29"/>
        <v>0</v>
      </c>
      <c r="L85" s="271" t="s">
        <v>377</v>
      </c>
      <c r="M85" s="527"/>
    </row>
    <row r="86" spans="1:13" ht="18" customHeight="1">
      <c r="A86" s="529"/>
      <c r="B86" s="271" t="s">
        <v>268</v>
      </c>
      <c r="C86" s="260">
        <v>3</v>
      </c>
      <c r="D86" s="260">
        <v>23</v>
      </c>
      <c r="E86" s="260">
        <v>185</v>
      </c>
      <c r="F86" s="260">
        <v>194</v>
      </c>
      <c r="G86" s="260">
        <v>244</v>
      </c>
      <c r="H86" s="260">
        <v>205</v>
      </c>
      <c r="I86" s="260">
        <f t="shared" si="28"/>
        <v>429</v>
      </c>
      <c r="J86" s="260">
        <f t="shared" si="28"/>
        <v>399</v>
      </c>
      <c r="K86" s="260">
        <f t="shared" si="29"/>
        <v>828</v>
      </c>
      <c r="L86" s="271" t="s">
        <v>378</v>
      </c>
      <c r="M86" s="527"/>
    </row>
    <row r="87" spans="1:13" ht="18" customHeight="1">
      <c r="A87" s="347" t="s">
        <v>307</v>
      </c>
      <c r="B87" s="347"/>
      <c r="C87" s="260">
        <v>2</v>
      </c>
      <c r="D87" s="260">
        <v>8</v>
      </c>
      <c r="E87" s="260">
        <v>75</v>
      </c>
      <c r="F87" s="260">
        <v>86</v>
      </c>
      <c r="G87" s="260">
        <v>128</v>
      </c>
      <c r="H87" s="260">
        <v>118</v>
      </c>
      <c r="I87" s="260">
        <f t="shared" si="28"/>
        <v>203</v>
      </c>
      <c r="J87" s="260">
        <f t="shared" si="28"/>
        <v>204</v>
      </c>
      <c r="K87" s="260">
        <f t="shared" si="29"/>
        <v>407</v>
      </c>
      <c r="L87" s="338" t="s">
        <v>379</v>
      </c>
      <c r="M87" s="338"/>
    </row>
    <row r="88" spans="1:13" ht="18" customHeight="1">
      <c r="A88" s="270" t="s">
        <v>53</v>
      </c>
      <c r="B88" s="271"/>
      <c r="C88" s="260">
        <v>6</v>
      </c>
      <c r="D88" s="260">
        <v>23</v>
      </c>
      <c r="E88" s="260">
        <v>140</v>
      </c>
      <c r="F88" s="260">
        <v>155</v>
      </c>
      <c r="G88" s="260">
        <v>177</v>
      </c>
      <c r="H88" s="260">
        <v>151</v>
      </c>
      <c r="I88" s="260">
        <f t="shared" si="28"/>
        <v>317</v>
      </c>
      <c r="J88" s="260">
        <f t="shared" si="28"/>
        <v>306</v>
      </c>
      <c r="K88" s="260">
        <f t="shared" si="29"/>
        <v>623</v>
      </c>
      <c r="L88" s="372" t="s">
        <v>173</v>
      </c>
      <c r="M88" s="372"/>
    </row>
    <row r="89" spans="1:13" ht="18" customHeight="1">
      <c r="A89" s="271" t="s">
        <v>54</v>
      </c>
      <c r="B89" s="271"/>
      <c r="C89" s="260">
        <v>0</v>
      </c>
      <c r="D89" s="260">
        <v>0</v>
      </c>
      <c r="E89" s="260">
        <v>0</v>
      </c>
      <c r="F89" s="260">
        <v>0</v>
      </c>
      <c r="G89" s="260">
        <v>0</v>
      </c>
      <c r="H89" s="260">
        <v>0</v>
      </c>
      <c r="I89" s="260">
        <f t="shared" si="28"/>
        <v>0</v>
      </c>
      <c r="J89" s="260">
        <f t="shared" si="28"/>
        <v>0</v>
      </c>
      <c r="K89" s="260">
        <f t="shared" si="29"/>
        <v>0</v>
      </c>
      <c r="L89" s="372" t="s">
        <v>174</v>
      </c>
      <c r="M89" s="372"/>
    </row>
    <row r="90" spans="1:13" ht="18" customHeight="1">
      <c r="A90" s="271" t="s">
        <v>55</v>
      </c>
      <c r="B90" s="271"/>
      <c r="C90" s="260">
        <v>1</v>
      </c>
      <c r="D90" s="260">
        <v>4</v>
      </c>
      <c r="E90" s="260">
        <v>21</v>
      </c>
      <c r="F90" s="260">
        <v>14</v>
      </c>
      <c r="G90" s="260">
        <v>17</v>
      </c>
      <c r="H90" s="260">
        <v>19</v>
      </c>
      <c r="I90" s="260">
        <f t="shared" si="28"/>
        <v>38</v>
      </c>
      <c r="J90" s="260">
        <f t="shared" si="28"/>
        <v>33</v>
      </c>
      <c r="K90" s="260">
        <f t="shared" si="29"/>
        <v>71</v>
      </c>
      <c r="L90" s="372" t="s">
        <v>175</v>
      </c>
      <c r="M90" s="372"/>
    </row>
    <row r="91" spans="1:13" ht="18" customHeight="1">
      <c r="A91" s="271" t="s">
        <v>134</v>
      </c>
      <c r="B91" s="271"/>
      <c r="C91" s="260">
        <v>3</v>
      </c>
      <c r="D91" s="260">
        <v>17</v>
      </c>
      <c r="E91" s="260">
        <v>85</v>
      </c>
      <c r="F91" s="260">
        <v>67</v>
      </c>
      <c r="G91" s="260">
        <v>118</v>
      </c>
      <c r="H91" s="260">
        <v>124</v>
      </c>
      <c r="I91" s="260">
        <f t="shared" si="28"/>
        <v>203</v>
      </c>
      <c r="J91" s="260">
        <f t="shared" si="28"/>
        <v>191</v>
      </c>
      <c r="K91" s="260">
        <f t="shared" si="29"/>
        <v>394</v>
      </c>
      <c r="L91" s="372" t="s">
        <v>176</v>
      </c>
      <c r="M91" s="372"/>
    </row>
    <row r="92" spans="1:13" ht="18" customHeight="1">
      <c r="A92" s="271" t="s">
        <v>57</v>
      </c>
      <c r="B92" s="271"/>
      <c r="C92" s="260">
        <v>0</v>
      </c>
      <c r="D92" s="260">
        <v>0</v>
      </c>
      <c r="E92" s="260">
        <v>0</v>
      </c>
      <c r="F92" s="260">
        <v>0</v>
      </c>
      <c r="G92" s="260">
        <v>0</v>
      </c>
      <c r="H92" s="260">
        <v>0</v>
      </c>
      <c r="I92" s="260">
        <f t="shared" si="28"/>
        <v>0</v>
      </c>
      <c r="J92" s="260">
        <f t="shared" si="28"/>
        <v>0</v>
      </c>
      <c r="K92" s="260">
        <f t="shared" si="29"/>
        <v>0</v>
      </c>
      <c r="L92" s="372" t="s">
        <v>380</v>
      </c>
      <c r="M92" s="372"/>
    </row>
    <row r="93" spans="1:13" ht="18" customHeight="1">
      <c r="A93" s="271" t="s">
        <v>58</v>
      </c>
      <c r="B93" s="271"/>
      <c r="C93" s="260">
        <v>1</v>
      </c>
      <c r="D93" s="260">
        <v>5</v>
      </c>
      <c r="E93" s="260">
        <v>60</v>
      </c>
      <c r="F93" s="260">
        <v>66</v>
      </c>
      <c r="G93" s="260">
        <v>104</v>
      </c>
      <c r="H93" s="260">
        <v>91</v>
      </c>
      <c r="I93" s="260">
        <f t="shared" si="28"/>
        <v>164</v>
      </c>
      <c r="J93" s="260">
        <f t="shared" si="28"/>
        <v>157</v>
      </c>
      <c r="K93" s="260">
        <f t="shared" si="29"/>
        <v>321</v>
      </c>
      <c r="L93" s="372" t="s">
        <v>178</v>
      </c>
      <c r="M93" s="372"/>
    </row>
    <row r="94" spans="1:13" ht="18" customHeight="1">
      <c r="A94" s="271" t="s">
        <v>229</v>
      </c>
      <c r="B94" s="271"/>
      <c r="C94" s="260">
        <v>0</v>
      </c>
      <c r="D94" s="260">
        <v>0</v>
      </c>
      <c r="E94" s="260">
        <v>0</v>
      </c>
      <c r="F94" s="260">
        <v>0</v>
      </c>
      <c r="G94" s="260">
        <v>0</v>
      </c>
      <c r="H94" s="260">
        <v>0</v>
      </c>
      <c r="I94" s="260">
        <f t="shared" si="28"/>
        <v>0</v>
      </c>
      <c r="J94" s="260">
        <f t="shared" si="28"/>
        <v>0</v>
      </c>
      <c r="K94" s="260">
        <f t="shared" si="29"/>
        <v>0</v>
      </c>
      <c r="L94" s="372" t="s">
        <v>179</v>
      </c>
      <c r="M94" s="372"/>
    </row>
    <row r="95" spans="1:13" ht="18" customHeight="1">
      <c r="A95" s="271" t="s">
        <v>60</v>
      </c>
      <c r="B95" s="271"/>
      <c r="C95" s="260">
        <v>0</v>
      </c>
      <c r="D95" s="260">
        <v>0</v>
      </c>
      <c r="E95" s="260">
        <v>0</v>
      </c>
      <c r="F95" s="260">
        <v>0</v>
      </c>
      <c r="G95" s="260">
        <v>0</v>
      </c>
      <c r="H95" s="260">
        <v>0</v>
      </c>
      <c r="I95" s="260">
        <f t="shared" si="28"/>
        <v>0</v>
      </c>
      <c r="J95" s="260">
        <f t="shared" si="28"/>
        <v>0</v>
      </c>
      <c r="K95" s="260">
        <f t="shared" si="29"/>
        <v>0</v>
      </c>
      <c r="L95" s="372" t="s">
        <v>180</v>
      </c>
      <c r="M95" s="372"/>
    </row>
    <row r="96" spans="1:13" ht="18" customHeight="1" thickBot="1">
      <c r="A96" s="150" t="s">
        <v>61</v>
      </c>
      <c r="B96" s="150"/>
      <c r="C96" s="274">
        <v>0</v>
      </c>
      <c r="D96" s="274">
        <v>0</v>
      </c>
      <c r="E96" s="274">
        <v>0</v>
      </c>
      <c r="F96" s="274">
        <v>0</v>
      </c>
      <c r="G96" s="274">
        <v>0</v>
      </c>
      <c r="H96" s="274">
        <v>0</v>
      </c>
      <c r="I96" s="274">
        <f t="shared" si="28"/>
        <v>0</v>
      </c>
      <c r="J96" s="274">
        <f t="shared" si="28"/>
        <v>0</v>
      </c>
      <c r="K96" s="274">
        <f t="shared" si="29"/>
        <v>0</v>
      </c>
      <c r="L96" s="530" t="s">
        <v>381</v>
      </c>
      <c r="M96" s="531"/>
    </row>
    <row r="97" spans="1:13" ht="18" customHeight="1" thickBot="1">
      <c r="A97" s="358" t="s">
        <v>25</v>
      </c>
      <c r="B97" s="358"/>
      <c r="C97" s="235">
        <f aca="true" t="shared" si="30" ref="C97:H97">SUM(C77:C96)</f>
        <v>36</v>
      </c>
      <c r="D97" s="235">
        <f t="shared" si="30"/>
        <v>178</v>
      </c>
      <c r="E97" s="235">
        <f t="shared" si="30"/>
        <v>1213</v>
      </c>
      <c r="F97" s="235">
        <f t="shared" si="30"/>
        <v>1201</v>
      </c>
      <c r="G97" s="235">
        <f t="shared" si="30"/>
        <v>1483</v>
      </c>
      <c r="H97" s="235">
        <f t="shared" si="30"/>
        <v>1448</v>
      </c>
      <c r="I97" s="235">
        <f t="shared" si="28"/>
        <v>2696</v>
      </c>
      <c r="J97" s="235">
        <f t="shared" si="28"/>
        <v>2649</v>
      </c>
      <c r="K97" s="235">
        <f t="shared" si="29"/>
        <v>5345</v>
      </c>
      <c r="L97" s="358" t="s">
        <v>298</v>
      </c>
      <c r="M97" s="358"/>
    </row>
    <row r="98" spans="1:12" ht="13.5" thickTop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</sheetData>
  <sheetProtection/>
  <mergeCells count="141">
    <mergeCell ref="D71:D74"/>
    <mergeCell ref="A2:M2"/>
    <mergeCell ref="A3:M3"/>
    <mergeCell ref="A15:A20"/>
    <mergeCell ref="C9:C10"/>
    <mergeCell ref="L12:M12"/>
    <mergeCell ref="C5:C6"/>
    <mergeCell ref="E6:K6"/>
    <mergeCell ref="C7:C8"/>
    <mergeCell ref="I8:K8"/>
    <mergeCell ref="I7:K7"/>
    <mergeCell ref="M15:M20"/>
    <mergeCell ref="D5:D6"/>
    <mergeCell ref="I74:K74"/>
    <mergeCell ref="E74:F74"/>
    <mergeCell ref="L13:M13"/>
    <mergeCell ref="L14:M14"/>
    <mergeCell ref="A36:M36"/>
    <mergeCell ref="A62:B62"/>
    <mergeCell ref="A69:M69"/>
    <mergeCell ref="A97:B97"/>
    <mergeCell ref="A81:A86"/>
    <mergeCell ref="A71:B76"/>
    <mergeCell ref="A55:B55"/>
    <mergeCell ref="G8:H8"/>
    <mergeCell ref="D75:D76"/>
    <mergeCell ref="H70:M70"/>
    <mergeCell ref="G73:H73"/>
    <mergeCell ref="I73:K73"/>
    <mergeCell ref="A65:B65"/>
    <mergeCell ref="A63:B63"/>
    <mergeCell ref="A61:B61"/>
    <mergeCell ref="A30:B30"/>
    <mergeCell ref="A35:M35"/>
    <mergeCell ref="A27:B27"/>
    <mergeCell ref="A31:B31"/>
    <mergeCell ref="L28:M28"/>
    <mergeCell ref="L31:M31"/>
    <mergeCell ref="H38:M38"/>
    <mergeCell ref="E39:K39"/>
    <mergeCell ref="A1:M1"/>
    <mergeCell ref="A5:B10"/>
    <mergeCell ref="A24:B24"/>
    <mergeCell ref="D9:D10"/>
    <mergeCell ref="H4:M4"/>
    <mergeCell ref="E5:K5"/>
    <mergeCell ref="L23:M23"/>
    <mergeCell ref="A23:B23"/>
    <mergeCell ref="A21:B21"/>
    <mergeCell ref="A22:B22"/>
    <mergeCell ref="L5:M10"/>
    <mergeCell ref="A4:G4"/>
    <mergeCell ref="D7:D8"/>
    <mergeCell ref="L11:M11"/>
    <mergeCell ref="A25:B25"/>
    <mergeCell ref="A29:B29"/>
    <mergeCell ref="A26:B26"/>
    <mergeCell ref="L22:M22"/>
    <mergeCell ref="E8:F8"/>
    <mergeCell ref="A28:B28"/>
    <mergeCell ref="L96:M96"/>
    <mergeCell ref="L46:M46"/>
    <mergeCell ref="L47:M47"/>
    <mergeCell ref="M49:M54"/>
    <mergeCell ref="L92:M92"/>
    <mergeCell ref="L48:M48"/>
    <mergeCell ref="L58:M58"/>
    <mergeCell ref="L80:M80"/>
    <mergeCell ref="A67:M67"/>
    <mergeCell ref="A87:B87"/>
    <mergeCell ref="G42:H42"/>
    <mergeCell ref="I41:K41"/>
    <mergeCell ref="G41:H41"/>
    <mergeCell ref="C43:C44"/>
    <mergeCell ref="E42:F42"/>
    <mergeCell ref="A47:B47"/>
    <mergeCell ref="A49:A54"/>
    <mergeCell ref="D41:D42"/>
    <mergeCell ref="C39:C40"/>
    <mergeCell ref="A56:B56"/>
    <mergeCell ref="A46:B46"/>
    <mergeCell ref="D39:D40"/>
    <mergeCell ref="C41:C42"/>
    <mergeCell ref="A80:B80"/>
    <mergeCell ref="L77:M77"/>
    <mergeCell ref="L87:M87"/>
    <mergeCell ref="L88:M88"/>
    <mergeCell ref="L89:M89"/>
    <mergeCell ref="L71:M76"/>
    <mergeCell ref="E72:K72"/>
    <mergeCell ref="E71:K71"/>
    <mergeCell ref="C75:C76"/>
    <mergeCell ref="C71:C74"/>
    <mergeCell ref="L94:M94"/>
    <mergeCell ref="L95:M95"/>
    <mergeCell ref="D43:D44"/>
    <mergeCell ref="E73:F73"/>
    <mergeCell ref="G74:H74"/>
    <mergeCell ref="A68:M68"/>
    <mergeCell ref="L90:M90"/>
    <mergeCell ref="L91:M91"/>
    <mergeCell ref="A70:G70"/>
    <mergeCell ref="L59:M59"/>
    <mergeCell ref="L97:M97"/>
    <mergeCell ref="L78:M78"/>
    <mergeCell ref="L79:M79"/>
    <mergeCell ref="L61:M61"/>
    <mergeCell ref="L63:M63"/>
    <mergeCell ref="L93:M93"/>
    <mergeCell ref="M81:M86"/>
    <mergeCell ref="L62:M62"/>
    <mergeCell ref="L64:M64"/>
    <mergeCell ref="L65:M65"/>
    <mergeCell ref="A60:B60"/>
    <mergeCell ref="L56:M56"/>
    <mergeCell ref="L30:M30"/>
    <mergeCell ref="A59:B59"/>
    <mergeCell ref="A57:B57"/>
    <mergeCell ref="A48:B48"/>
    <mergeCell ref="I42:K42"/>
    <mergeCell ref="A38:G38"/>
    <mergeCell ref="L60:M60"/>
    <mergeCell ref="A58:B58"/>
    <mergeCell ref="L29:M29"/>
    <mergeCell ref="L24:M24"/>
    <mergeCell ref="L21:M21"/>
    <mergeCell ref="L45:M45"/>
    <mergeCell ref="L57:M57"/>
    <mergeCell ref="L25:M25"/>
    <mergeCell ref="L26:M26"/>
    <mergeCell ref="L27:M27"/>
    <mergeCell ref="A12:B12"/>
    <mergeCell ref="A64:B64"/>
    <mergeCell ref="L55:M55"/>
    <mergeCell ref="G7:H7"/>
    <mergeCell ref="L39:M44"/>
    <mergeCell ref="A39:B44"/>
    <mergeCell ref="E40:K40"/>
    <mergeCell ref="E41:F41"/>
    <mergeCell ref="A37:M37"/>
    <mergeCell ref="E7:F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X28"/>
  <sheetViews>
    <sheetView rightToLeft="1" view="pageBreakPreview" zoomScale="90" zoomScaleSheetLayoutView="90" zoomScalePageLayoutView="0" workbookViewId="0" topLeftCell="A1">
      <selection activeCell="A4" sqref="A4:B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17.00390625" style="0" customWidth="1"/>
    <col min="4" max="4" width="15.140625" style="0" customWidth="1"/>
    <col min="5" max="5" width="10.7109375" style="0" customWidth="1"/>
    <col min="6" max="6" width="16.28125" style="0" customWidth="1"/>
    <col min="7" max="7" width="15.421875" style="0" customWidth="1"/>
    <col min="8" max="8" width="10.7109375" style="0" customWidth="1"/>
    <col min="9" max="9" width="19.00390625" style="0" customWidth="1"/>
    <col min="10" max="10" width="15.140625" style="0" customWidth="1"/>
    <col min="11" max="11" width="10.7109375" style="0" customWidth="1"/>
    <col min="12" max="12" width="18.28125" style="0" customWidth="1"/>
    <col min="13" max="13" width="5.421875" style="0" customWidth="1"/>
  </cols>
  <sheetData>
    <row r="1" spans="1:13" ht="18">
      <c r="A1" s="405" t="s">
        <v>625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ht="39" customHeight="1">
      <c r="A2" s="406" t="s">
        <v>641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18.75" thickBot="1">
      <c r="A3" s="408" t="s">
        <v>437</v>
      </c>
      <c r="B3" s="408"/>
      <c r="C3" s="408"/>
      <c r="D3" s="408"/>
      <c r="E3" s="408"/>
      <c r="F3" s="408"/>
      <c r="G3" s="409" t="s">
        <v>490</v>
      </c>
      <c r="H3" s="409"/>
      <c r="I3" s="409"/>
      <c r="J3" s="409"/>
      <c r="K3" s="409"/>
      <c r="L3" s="409"/>
      <c r="M3" s="409"/>
    </row>
    <row r="4" spans="1:13" ht="16.5" thickTop="1">
      <c r="A4" s="340" t="s">
        <v>101</v>
      </c>
      <c r="B4" s="340"/>
      <c r="C4" s="411" t="s">
        <v>342</v>
      </c>
      <c r="D4" s="411"/>
      <c r="E4" s="411"/>
      <c r="F4" s="411" t="s">
        <v>433</v>
      </c>
      <c r="G4" s="411"/>
      <c r="H4" s="411"/>
      <c r="I4" s="411" t="s">
        <v>341</v>
      </c>
      <c r="J4" s="411"/>
      <c r="K4" s="411"/>
      <c r="L4" s="535"/>
      <c r="M4" s="535"/>
    </row>
    <row r="5" spans="1:13" ht="15.75">
      <c r="A5" s="410"/>
      <c r="B5" s="410"/>
      <c r="C5" s="403" t="s">
        <v>432</v>
      </c>
      <c r="D5" s="403"/>
      <c r="E5" s="403"/>
      <c r="F5" s="403" t="s">
        <v>304</v>
      </c>
      <c r="G5" s="403"/>
      <c r="H5" s="403"/>
      <c r="I5" s="403" t="s">
        <v>303</v>
      </c>
      <c r="J5" s="403"/>
      <c r="K5" s="403"/>
      <c r="L5" s="536"/>
      <c r="M5" s="536"/>
    </row>
    <row r="6" spans="1:13" ht="20.25" customHeight="1">
      <c r="A6" s="410"/>
      <c r="B6" s="410"/>
      <c r="C6" s="177" t="s">
        <v>104</v>
      </c>
      <c r="D6" s="177" t="s">
        <v>105</v>
      </c>
      <c r="E6" s="177" t="s">
        <v>25</v>
      </c>
      <c r="F6" s="177" t="s">
        <v>104</v>
      </c>
      <c r="G6" s="177" t="s">
        <v>105</v>
      </c>
      <c r="H6" s="177" t="s">
        <v>25</v>
      </c>
      <c r="I6" s="177" t="s">
        <v>104</v>
      </c>
      <c r="J6" s="177" t="s">
        <v>105</v>
      </c>
      <c r="K6" s="177" t="s">
        <v>25</v>
      </c>
      <c r="L6" s="536"/>
      <c r="M6" s="536"/>
    </row>
    <row r="7" spans="1:13" ht="32.25" customHeight="1" thickBot="1">
      <c r="A7" s="341"/>
      <c r="B7" s="341"/>
      <c r="C7" s="227" t="s">
        <v>182</v>
      </c>
      <c r="D7" s="227" t="s">
        <v>428</v>
      </c>
      <c r="E7" s="148" t="s">
        <v>298</v>
      </c>
      <c r="F7" s="227" t="s">
        <v>182</v>
      </c>
      <c r="G7" s="227" t="s">
        <v>428</v>
      </c>
      <c r="H7" s="148" t="s">
        <v>298</v>
      </c>
      <c r="I7" s="227" t="s">
        <v>182</v>
      </c>
      <c r="J7" s="227" t="s">
        <v>428</v>
      </c>
      <c r="K7" s="148" t="s">
        <v>298</v>
      </c>
      <c r="L7" s="178"/>
      <c r="M7" s="178"/>
    </row>
    <row r="8" spans="1:13" ht="18.75" customHeight="1">
      <c r="A8" s="132" t="s">
        <v>41</v>
      </c>
      <c r="B8" s="132"/>
      <c r="C8" s="105">
        <v>61</v>
      </c>
      <c r="D8" s="105">
        <v>78</v>
      </c>
      <c r="E8" s="105">
        <f>SUM(C8:D8)</f>
        <v>139</v>
      </c>
      <c r="F8" s="240">
        <v>0</v>
      </c>
      <c r="G8" s="240">
        <v>0</v>
      </c>
      <c r="H8" s="240">
        <f>SUM(F8:G8)</f>
        <v>0</v>
      </c>
      <c r="I8" s="105">
        <f>F8+C8</f>
        <v>61</v>
      </c>
      <c r="J8" s="105">
        <f>D8+G8</f>
        <v>78</v>
      </c>
      <c r="K8" s="105">
        <f>SUM(I8:J8)</f>
        <v>139</v>
      </c>
      <c r="L8" s="344" t="s">
        <v>429</v>
      </c>
      <c r="M8" s="344"/>
    </row>
    <row r="9" spans="1:13" ht="18.75" customHeight="1">
      <c r="A9" s="400" t="s">
        <v>313</v>
      </c>
      <c r="B9" s="400"/>
      <c r="C9" s="105">
        <v>64</v>
      </c>
      <c r="D9" s="105">
        <v>75</v>
      </c>
      <c r="E9" s="105">
        <f aca="true" t="shared" si="0" ref="E9:E27">SUM(C9:D9)</f>
        <v>139</v>
      </c>
      <c r="F9" s="240">
        <v>11</v>
      </c>
      <c r="G9" s="240">
        <v>8</v>
      </c>
      <c r="H9" s="240">
        <f aca="true" t="shared" si="1" ref="H9:H27">SUM(F9:G9)</f>
        <v>19</v>
      </c>
      <c r="I9" s="105">
        <f aca="true" t="shared" si="2" ref="I9:I27">F9+C9</f>
        <v>75</v>
      </c>
      <c r="J9" s="105">
        <f aca="true" t="shared" si="3" ref="J9:J27">D9+G9</f>
        <v>83</v>
      </c>
      <c r="K9" s="105">
        <f aca="true" t="shared" si="4" ref="K9:K27">SUM(I9:J9)</f>
        <v>158</v>
      </c>
      <c r="L9" s="338" t="s">
        <v>375</v>
      </c>
      <c r="M9" s="338"/>
    </row>
    <row r="10" spans="1:13" ht="18.75" customHeight="1">
      <c r="A10" s="400" t="s">
        <v>43</v>
      </c>
      <c r="B10" s="400"/>
      <c r="C10" s="105">
        <v>91</v>
      </c>
      <c r="D10" s="105">
        <v>140</v>
      </c>
      <c r="E10" s="105">
        <f t="shared" si="0"/>
        <v>231</v>
      </c>
      <c r="F10" s="240">
        <v>7</v>
      </c>
      <c r="G10" s="240">
        <v>7</v>
      </c>
      <c r="H10" s="240">
        <f t="shared" si="1"/>
        <v>14</v>
      </c>
      <c r="I10" s="105">
        <f t="shared" si="2"/>
        <v>98</v>
      </c>
      <c r="J10" s="105">
        <f t="shared" si="3"/>
        <v>147</v>
      </c>
      <c r="K10" s="105">
        <f t="shared" si="4"/>
        <v>245</v>
      </c>
      <c r="L10" s="338" t="s">
        <v>171</v>
      </c>
      <c r="M10" s="338"/>
    </row>
    <row r="11" spans="1:13" ht="18.75" customHeight="1">
      <c r="A11" s="400" t="s">
        <v>228</v>
      </c>
      <c r="B11" s="400"/>
      <c r="C11" s="105">
        <v>52</v>
      </c>
      <c r="D11" s="105">
        <v>52</v>
      </c>
      <c r="E11" s="105">
        <f t="shared" si="0"/>
        <v>104</v>
      </c>
      <c r="F11" s="240">
        <v>5</v>
      </c>
      <c r="G11" s="240">
        <v>5</v>
      </c>
      <c r="H11" s="240">
        <f t="shared" si="1"/>
        <v>10</v>
      </c>
      <c r="I11" s="105">
        <f t="shared" si="2"/>
        <v>57</v>
      </c>
      <c r="J11" s="105">
        <f t="shared" si="3"/>
        <v>57</v>
      </c>
      <c r="K11" s="105">
        <f t="shared" si="4"/>
        <v>114</v>
      </c>
      <c r="L11" s="338" t="s">
        <v>305</v>
      </c>
      <c r="M11" s="338"/>
    </row>
    <row r="12" spans="1:24" ht="18.75" customHeight="1">
      <c r="A12" s="348" t="s">
        <v>45</v>
      </c>
      <c r="B12" s="153" t="s">
        <v>348</v>
      </c>
      <c r="C12" s="105">
        <v>68</v>
      </c>
      <c r="D12" s="105">
        <v>93</v>
      </c>
      <c r="E12" s="105">
        <f t="shared" si="0"/>
        <v>161</v>
      </c>
      <c r="F12" s="240">
        <v>2</v>
      </c>
      <c r="G12" s="240">
        <v>2</v>
      </c>
      <c r="H12" s="240">
        <f t="shared" si="1"/>
        <v>4</v>
      </c>
      <c r="I12" s="105">
        <f t="shared" si="2"/>
        <v>70</v>
      </c>
      <c r="J12" s="105">
        <f t="shared" si="3"/>
        <v>95</v>
      </c>
      <c r="K12" s="105">
        <f t="shared" si="4"/>
        <v>165</v>
      </c>
      <c r="L12" s="182" t="s">
        <v>564</v>
      </c>
      <c r="M12" s="351" t="s">
        <v>172</v>
      </c>
      <c r="Q12" s="425"/>
      <c r="R12" s="425"/>
      <c r="S12" s="425"/>
      <c r="T12" s="425"/>
      <c r="U12" s="425"/>
      <c r="V12" s="425"/>
      <c r="W12" s="425"/>
      <c r="X12" s="425"/>
    </row>
    <row r="13" spans="1:13" ht="18.75" customHeight="1">
      <c r="A13" s="349"/>
      <c r="B13" s="153" t="s">
        <v>354</v>
      </c>
      <c r="C13" s="105">
        <v>89</v>
      </c>
      <c r="D13" s="105">
        <v>120</v>
      </c>
      <c r="E13" s="105">
        <f t="shared" si="0"/>
        <v>209</v>
      </c>
      <c r="F13" s="240">
        <v>2</v>
      </c>
      <c r="G13" s="240">
        <v>2</v>
      </c>
      <c r="H13" s="240">
        <f t="shared" si="1"/>
        <v>4</v>
      </c>
      <c r="I13" s="105">
        <f t="shared" si="2"/>
        <v>91</v>
      </c>
      <c r="J13" s="105">
        <f t="shared" si="3"/>
        <v>122</v>
      </c>
      <c r="K13" s="105">
        <f t="shared" si="4"/>
        <v>213</v>
      </c>
      <c r="L13" s="182" t="s">
        <v>565</v>
      </c>
      <c r="M13" s="352"/>
    </row>
    <row r="14" spans="1:13" ht="18.75" customHeight="1">
      <c r="A14" s="349"/>
      <c r="B14" s="153" t="s">
        <v>121</v>
      </c>
      <c r="C14" s="105">
        <v>36</v>
      </c>
      <c r="D14" s="105">
        <v>41</v>
      </c>
      <c r="E14" s="105">
        <f t="shared" si="0"/>
        <v>77</v>
      </c>
      <c r="F14" s="240">
        <v>0</v>
      </c>
      <c r="G14" s="240">
        <v>0</v>
      </c>
      <c r="H14" s="240">
        <f t="shared" si="1"/>
        <v>0</v>
      </c>
      <c r="I14" s="105">
        <f t="shared" si="2"/>
        <v>36</v>
      </c>
      <c r="J14" s="105">
        <f t="shared" si="3"/>
        <v>41</v>
      </c>
      <c r="K14" s="105">
        <f t="shared" si="4"/>
        <v>77</v>
      </c>
      <c r="L14" s="183" t="s">
        <v>566</v>
      </c>
      <c r="M14" s="352"/>
    </row>
    <row r="15" spans="1:13" ht="18.75" customHeight="1">
      <c r="A15" s="349"/>
      <c r="B15" s="153" t="s">
        <v>351</v>
      </c>
      <c r="C15" s="105">
        <v>56</v>
      </c>
      <c r="D15" s="105">
        <v>79</v>
      </c>
      <c r="E15" s="105">
        <f t="shared" si="0"/>
        <v>135</v>
      </c>
      <c r="F15" s="240">
        <v>3</v>
      </c>
      <c r="G15" s="240">
        <v>4</v>
      </c>
      <c r="H15" s="240">
        <f t="shared" si="1"/>
        <v>7</v>
      </c>
      <c r="I15" s="105">
        <f t="shared" si="2"/>
        <v>59</v>
      </c>
      <c r="J15" s="105">
        <f t="shared" si="3"/>
        <v>83</v>
      </c>
      <c r="K15" s="105">
        <f t="shared" si="4"/>
        <v>142</v>
      </c>
      <c r="L15" s="183" t="s">
        <v>376</v>
      </c>
      <c r="M15" s="352"/>
    </row>
    <row r="16" spans="1:13" ht="18.75" customHeight="1">
      <c r="A16" s="349"/>
      <c r="B16" s="153" t="s">
        <v>352</v>
      </c>
      <c r="C16" s="105">
        <v>58</v>
      </c>
      <c r="D16" s="105">
        <v>77</v>
      </c>
      <c r="E16" s="105">
        <f t="shared" si="0"/>
        <v>135</v>
      </c>
      <c r="F16" s="240">
        <v>0</v>
      </c>
      <c r="G16" s="240">
        <v>0</v>
      </c>
      <c r="H16" s="240">
        <f t="shared" si="1"/>
        <v>0</v>
      </c>
      <c r="I16" s="105">
        <f t="shared" si="2"/>
        <v>58</v>
      </c>
      <c r="J16" s="105">
        <f t="shared" si="3"/>
        <v>77</v>
      </c>
      <c r="K16" s="105">
        <f t="shared" si="4"/>
        <v>135</v>
      </c>
      <c r="L16" s="183" t="s">
        <v>377</v>
      </c>
      <c r="M16" s="352"/>
    </row>
    <row r="17" spans="1:13" ht="18.75" customHeight="1">
      <c r="A17" s="350"/>
      <c r="B17" s="153" t="s">
        <v>353</v>
      </c>
      <c r="C17" s="105">
        <v>35</v>
      </c>
      <c r="D17" s="105">
        <v>44</v>
      </c>
      <c r="E17" s="105">
        <f t="shared" si="0"/>
        <v>79</v>
      </c>
      <c r="F17" s="240">
        <v>7</v>
      </c>
      <c r="G17" s="240">
        <v>6</v>
      </c>
      <c r="H17" s="240">
        <f t="shared" si="1"/>
        <v>13</v>
      </c>
      <c r="I17" s="105">
        <f t="shared" si="2"/>
        <v>42</v>
      </c>
      <c r="J17" s="105">
        <f t="shared" si="3"/>
        <v>50</v>
      </c>
      <c r="K17" s="105">
        <f t="shared" si="4"/>
        <v>92</v>
      </c>
      <c r="L17" s="184" t="s">
        <v>378</v>
      </c>
      <c r="M17" s="353"/>
    </row>
    <row r="18" spans="1:13" ht="18.75" customHeight="1">
      <c r="A18" s="400" t="s">
        <v>52</v>
      </c>
      <c r="B18" s="400"/>
      <c r="C18" s="105">
        <v>34</v>
      </c>
      <c r="D18" s="105">
        <v>46</v>
      </c>
      <c r="E18" s="105">
        <f t="shared" si="0"/>
        <v>80</v>
      </c>
      <c r="F18" s="240">
        <v>4</v>
      </c>
      <c r="G18" s="240">
        <v>3</v>
      </c>
      <c r="H18" s="240">
        <f t="shared" si="1"/>
        <v>7</v>
      </c>
      <c r="I18" s="105">
        <f t="shared" si="2"/>
        <v>38</v>
      </c>
      <c r="J18" s="105">
        <f t="shared" si="3"/>
        <v>49</v>
      </c>
      <c r="K18" s="105">
        <f t="shared" si="4"/>
        <v>87</v>
      </c>
      <c r="L18" s="338" t="s">
        <v>379</v>
      </c>
      <c r="M18" s="338"/>
    </row>
    <row r="19" spans="1:13" ht="18.75" customHeight="1">
      <c r="A19" s="400" t="s">
        <v>53</v>
      </c>
      <c r="B19" s="400"/>
      <c r="C19" s="105">
        <v>55</v>
      </c>
      <c r="D19" s="105">
        <v>62</v>
      </c>
      <c r="E19" s="105">
        <f t="shared" si="0"/>
        <v>117</v>
      </c>
      <c r="F19" s="240">
        <v>6</v>
      </c>
      <c r="G19" s="240">
        <v>7</v>
      </c>
      <c r="H19" s="240">
        <f t="shared" si="1"/>
        <v>13</v>
      </c>
      <c r="I19" s="105">
        <f t="shared" si="2"/>
        <v>61</v>
      </c>
      <c r="J19" s="105">
        <f t="shared" si="3"/>
        <v>69</v>
      </c>
      <c r="K19" s="105">
        <f t="shared" si="4"/>
        <v>130</v>
      </c>
      <c r="L19" s="338" t="s">
        <v>173</v>
      </c>
      <c r="M19" s="338"/>
    </row>
    <row r="20" spans="1:13" ht="18.75" customHeight="1">
      <c r="A20" s="400" t="s">
        <v>54</v>
      </c>
      <c r="B20" s="400"/>
      <c r="C20" s="105">
        <v>47</v>
      </c>
      <c r="D20" s="105">
        <v>58</v>
      </c>
      <c r="E20" s="105">
        <f t="shared" si="0"/>
        <v>105</v>
      </c>
      <c r="F20" s="240">
        <v>0</v>
      </c>
      <c r="G20" s="240">
        <v>0</v>
      </c>
      <c r="H20" s="240">
        <f t="shared" si="1"/>
        <v>0</v>
      </c>
      <c r="I20" s="105">
        <f t="shared" si="2"/>
        <v>47</v>
      </c>
      <c r="J20" s="105">
        <f t="shared" si="3"/>
        <v>58</v>
      </c>
      <c r="K20" s="105">
        <f t="shared" si="4"/>
        <v>105</v>
      </c>
      <c r="L20" s="338" t="s">
        <v>174</v>
      </c>
      <c r="M20" s="338"/>
    </row>
    <row r="21" spans="1:13" ht="18.75" customHeight="1">
      <c r="A21" s="400" t="s">
        <v>314</v>
      </c>
      <c r="B21" s="400"/>
      <c r="C21" s="105">
        <v>80</v>
      </c>
      <c r="D21" s="105">
        <v>80</v>
      </c>
      <c r="E21" s="105">
        <f t="shared" si="0"/>
        <v>160</v>
      </c>
      <c r="F21" s="240">
        <v>1</v>
      </c>
      <c r="G21" s="240">
        <v>1</v>
      </c>
      <c r="H21" s="240">
        <f t="shared" si="1"/>
        <v>2</v>
      </c>
      <c r="I21" s="105">
        <f t="shared" si="2"/>
        <v>81</v>
      </c>
      <c r="J21" s="105">
        <f t="shared" si="3"/>
        <v>81</v>
      </c>
      <c r="K21" s="105">
        <f t="shared" si="4"/>
        <v>162</v>
      </c>
      <c r="L21" s="338" t="s">
        <v>175</v>
      </c>
      <c r="M21" s="338"/>
    </row>
    <row r="22" spans="1:13" ht="18.75" customHeight="1">
      <c r="A22" s="400" t="s">
        <v>315</v>
      </c>
      <c r="B22" s="400"/>
      <c r="C22" s="105">
        <v>53</v>
      </c>
      <c r="D22" s="105">
        <v>63</v>
      </c>
      <c r="E22" s="105">
        <f t="shared" si="0"/>
        <v>116</v>
      </c>
      <c r="F22" s="240">
        <v>3</v>
      </c>
      <c r="G22" s="240">
        <v>4</v>
      </c>
      <c r="H22" s="240">
        <f t="shared" si="1"/>
        <v>7</v>
      </c>
      <c r="I22" s="105">
        <f t="shared" si="2"/>
        <v>56</v>
      </c>
      <c r="J22" s="105">
        <f t="shared" si="3"/>
        <v>67</v>
      </c>
      <c r="K22" s="105">
        <f t="shared" si="4"/>
        <v>123</v>
      </c>
      <c r="L22" s="338" t="s">
        <v>176</v>
      </c>
      <c r="M22" s="338"/>
    </row>
    <row r="23" spans="1:13" ht="18.75" customHeight="1">
      <c r="A23" s="400" t="s">
        <v>57</v>
      </c>
      <c r="B23" s="400"/>
      <c r="C23" s="105">
        <v>35</v>
      </c>
      <c r="D23" s="105">
        <v>33</v>
      </c>
      <c r="E23" s="105">
        <f t="shared" si="0"/>
        <v>68</v>
      </c>
      <c r="F23" s="240">
        <v>0</v>
      </c>
      <c r="G23" s="240">
        <v>0</v>
      </c>
      <c r="H23" s="240">
        <f t="shared" si="1"/>
        <v>0</v>
      </c>
      <c r="I23" s="105">
        <f t="shared" si="2"/>
        <v>35</v>
      </c>
      <c r="J23" s="105">
        <f t="shared" si="3"/>
        <v>33</v>
      </c>
      <c r="K23" s="105">
        <f t="shared" si="4"/>
        <v>68</v>
      </c>
      <c r="L23" s="338" t="s">
        <v>380</v>
      </c>
      <c r="M23" s="338"/>
    </row>
    <row r="24" spans="1:13" ht="18.75" customHeight="1">
      <c r="A24" s="400" t="s">
        <v>58</v>
      </c>
      <c r="B24" s="400"/>
      <c r="C24" s="105">
        <v>64</v>
      </c>
      <c r="D24" s="105">
        <v>59</v>
      </c>
      <c r="E24" s="105">
        <f t="shared" si="0"/>
        <v>123</v>
      </c>
      <c r="F24" s="240">
        <v>2</v>
      </c>
      <c r="G24" s="240">
        <v>2</v>
      </c>
      <c r="H24" s="240">
        <f t="shared" si="1"/>
        <v>4</v>
      </c>
      <c r="I24" s="105">
        <f t="shared" si="2"/>
        <v>66</v>
      </c>
      <c r="J24" s="105">
        <f t="shared" si="3"/>
        <v>61</v>
      </c>
      <c r="K24" s="105">
        <f t="shared" si="4"/>
        <v>127</v>
      </c>
      <c r="L24" s="338" t="s">
        <v>178</v>
      </c>
      <c r="M24" s="338"/>
    </row>
    <row r="25" spans="1:13" ht="18.75" customHeight="1">
      <c r="A25" s="400" t="s">
        <v>229</v>
      </c>
      <c r="B25" s="400"/>
      <c r="C25" s="105">
        <v>59</v>
      </c>
      <c r="D25" s="105">
        <v>46</v>
      </c>
      <c r="E25" s="105">
        <f t="shared" si="0"/>
        <v>105</v>
      </c>
      <c r="F25" s="240">
        <v>0</v>
      </c>
      <c r="G25" s="240">
        <v>0</v>
      </c>
      <c r="H25" s="240">
        <f t="shared" si="1"/>
        <v>0</v>
      </c>
      <c r="I25" s="105">
        <f t="shared" si="2"/>
        <v>59</v>
      </c>
      <c r="J25" s="105">
        <f t="shared" si="3"/>
        <v>46</v>
      </c>
      <c r="K25" s="105">
        <f t="shared" si="4"/>
        <v>105</v>
      </c>
      <c r="L25" s="338" t="s">
        <v>179</v>
      </c>
      <c r="M25" s="338"/>
    </row>
    <row r="26" spans="1:13" ht="18.75" customHeight="1">
      <c r="A26" s="400" t="s">
        <v>60</v>
      </c>
      <c r="B26" s="400"/>
      <c r="C26" s="105">
        <v>86</v>
      </c>
      <c r="D26" s="105">
        <v>86</v>
      </c>
      <c r="E26" s="105">
        <f t="shared" si="0"/>
        <v>172</v>
      </c>
      <c r="F26" s="240">
        <v>0</v>
      </c>
      <c r="G26" s="240">
        <v>0</v>
      </c>
      <c r="H26" s="240">
        <f t="shared" si="1"/>
        <v>0</v>
      </c>
      <c r="I26" s="105">
        <f t="shared" si="2"/>
        <v>86</v>
      </c>
      <c r="J26" s="105">
        <f t="shared" si="3"/>
        <v>86</v>
      </c>
      <c r="K26" s="105">
        <f t="shared" si="4"/>
        <v>172</v>
      </c>
      <c r="L26" s="338" t="s">
        <v>180</v>
      </c>
      <c r="M26" s="338"/>
    </row>
    <row r="27" spans="1:13" ht="18.75" customHeight="1" thickBot="1">
      <c r="A27" s="401" t="s">
        <v>61</v>
      </c>
      <c r="B27" s="402"/>
      <c r="C27" s="132">
        <v>119</v>
      </c>
      <c r="D27" s="132">
        <v>138</v>
      </c>
      <c r="E27" s="105">
        <f t="shared" si="0"/>
        <v>257</v>
      </c>
      <c r="F27" s="241">
        <v>0</v>
      </c>
      <c r="G27" s="241">
        <v>0</v>
      </c>
      <c r="H27" s="240">
        <f t="shared" si="1"/>
        <v>0</v>
      </c>
      <c r="I27" s="105">
        <f t="shared" si="2"/>
        <v>119</v>
      </c>
      <c r="J27" s="105">
        <f t="shared" si="3"/>
        <v>138</v>
      </c>
      <c r="K27" s="105">
        <f t="shared" si="4"/>
        <v>257</v>
      </c>
      <c r="L27" s="443" t="s">
        <v>381</v>
      </c>
      <c r="M27" s="444"/>
    </row>
    <row r="28" spans="1:13" ht="18.75" customHeight="1" thickBot="1" thickTop="1">
      <c r="A28" s="440" t="s">
        <v>25</v>
      </c>
      <c r="B28" s="440"/>
      <c r="C28" s="232">
        <f aca="true" t="shared" si="5" ref="C28:K28">SUM(C8:C27)</f>
        <v>1242</v>
      </c>
      <c r="D28" s="232">
        <f t="shared" si="5"/>
        <v>1470</v>
      </c>
      <c r="E28" s="232">
        <f t="shared" si="5"/>
        <v>2712</v>
      </c>
      <c r="F28" s="232">
        <f t="shared" si="5"/>
        <v>53</v>
      </c>
      <c r="G28" s="232">
        <f t="shared" si="5"/>
        <v>51</v>
      </c>
      <c r="H28" s="232">
        <f t="shared" si="5"/>
        <v>104</v>
      </c>
      <c r="I28" s="232">
        <f t="shared" si="5"/>
        <v>1295</v>
      </c>
      <c r="J28" s="232">
        <f t="shared" si="5"/>
        <v>1521</v>
      </c>
      <c r="K28" s="232">
        <f t="shared" si="5"/>
        <v>2816</v>
      </c>
      <c r="L28" s="537" t="s">
        <v>298</v>
      </c>
      <c r="M28" s="537"/>
    </row>
    <row r="29" ht="13.5" thickTop="1"/>
  </sheetData>
  <sheetProtection/>
  <mergeCells count="44">
    <mergeCell ref="A22:B22"/>
    <mergeCell ref="L25:M25"/>
    <mergeCell ref="L26:M26"/>
    <mergeCell ref="A19:B19"/>
    <mergeCell ref="A26:B26"/>
    <mergeCell ref="Q12:X12"/>
    <mergeCell ref="L21:M21"/>
    <mergeCell ref="L22:M22"/>
    <mergeCell ref="L23:M23"/>
    <mergeCell ref="L24:M24"/>
    <mergeCell ref="L9:M9"/>
    <mergeCell ref="L10:M10"/>
    <mergeCell ref="L11:M11"/>
    <mergeCell ref="A27:B27"/>
    <mergeCell ref="A28:B28"/>
    <mergeCell ref="M12:M17"/>
    <mergeCell ref="L18:M18"/>
    <mergeCell ref="L19:M19"/>
    <mergeCell ref="L20:M20"/>
    <mergeCell ref="A20:B20"/>
    <mergeCell ref="A21:B21"/>
    <mergeCell ref="L27:M27"/>
    <mergeCell ref="L28:M28"/>
    <mergeCell ref="F4:H4"/>
    <mergeCell ref="F5:H5"/>
    <mergeCell ref="A23:B23"/>
    <mergeCell ref="A24:B24"/>
    <mergeCell ref="A25:B25"/>
    <mergeCell ref="A9:B9"/>
    <mergeCell ref="A10:B10"/>
    <mergeCell ref="A11:B11"/>
    <mergeCell ref="A12:A17"/>
    <mergeCell ref="A18:B18"/>
    <mergeCell ref="A4:B7"/>
    <mergeCell ref="I4:K4"/>
    <mergeCell ref="I5:K5"/>
    <mergeCell ref="L8:M8"/>
    <mergeCell ref="L4:M6"/>
    <mergeCell ref="A1:M1"/>
    <mergeCell ref="A2:M2"/>
    <mergeCell ref="A3:F3"/>
    <mergeCell ref="G3:M3"/>
    <mergeCell ref="C4:E4"/>
    <mergeCell ref="C5:E5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R68"/>
  <sheetViews>
    <sheetView rightToLeft="1" view="pageBreakPreview" zoomScale="80" zoomScaleNormal="75" zoomScaleSheetLayoutView="80" zoomScalePageLayoutView="0" workbookViewId="0" topLeftCell="A7">
      <selection activeCell="O30" sqref="O30"/>
    </sheetView>
  </sheetViews>
  <sheetFormatPr defaultColWidth="9.140625" defaultRowHeight="12.75"/>
  <cols>
    <col min="1" max="1" width="5.7109375" style="42" customWidth="1"/>
    <col min="2" max="2" width="10.8515625" style="42" customWidth="1"/>
    <col min="3" max="11" width="11.7109375" style="42" customWidth="1"/>
    <col min="12" max="12" width="16.28125" style="42" customWidth="1"/>
    <col min="13" max="13" width="6.00390625" style="42" customWidth="1"/>
    <col min="14" max="14" width="0.13671875" style="42" hidden="1" customWidth="1"/>
    <col min="15" max="16384" width="9.140625" style="42" customWidth="1"/>
  </cols>
  <sheetData>
    <row r="1" spans="1:14" ht="24.75" customHeight="1">
      <c r="A1" s="425" t="s">
        <v>613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94"/>
    </row>
    <row r="2" spans="1:14" ht="18" customHeight="1">
      <c r="A2" s="426" t="s">
        <v>614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94"/>
    </row>
    <row r="3" spans="1:14" ht="20.25" customHeight="1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94"/>
    </row>
    <row r="4" spans="1:15" ht="19.5" customHeight="1" thickBot="1">
      <c r="A4" s="370" t="s">
        <v>438</v>
      </c>
      <c r="B4" s="370"/>
      <c r="C4" s="370"/>
      <c r="D4" s="370"/>
      <c r="E4" s="370"/>
      <c r="F4" s="370"/>
      <c r="G4" s="370"/>
      <c r="H4" s="371" t="s">
        <v>491</v>
      </c>
      <c r="I4" s="371"/>
      <c r="J4" s="371"/>
      <c r="K4" s="371"/>
      <c r="L4" s="371"/>
      <c r="M4" s="371"/>
      <c r="N4" s="94"/>
      <c r="O4" s="42" t="s">
        <v>642</v>
      </c>
    </row>
    <row r="5" spans="1:15" ht="24" customHeight="1" thickTop="1">
      <c r="A5" s="365" t="s">
        <v>29</v>
      </c>
      <c r="B5" s="365"/>
      <c r="C5" s="365" t="s">
        <v>106</v>
      </c>
      <c r="D5" s="365"/>
      <c r="E5" s="365"/>
      <c r="F5" s="365" t="s">
        <v>517</v>
      </c>
      <c r="G5" s="365"/>
      <c r="H5" s="365"/>
      <c r="I5" s="365" t="s">
        <v>25</v>
      </c>
      <c r="J5" s="365"/>
      <c r="K5" s="365"/>
      <c r="L5" s="365" t="s">
        <v>290</v>
      </c>
      <c r="M5" s="365"/>
      <c r="N5" s="365"/>
      <c r="O5" s="42" t="s">
        <v>642</v>
      </c>
    </row>
    <row r="6" spans="1:15" ht="22.5" customHeight="1">
      <c r="A6" s="366"/>
      <c r="B6" s="366"/>
      <c r="C6" s="366" t="s">
        <v>182</v>
      </c>
      <c r="D6" s="366"/>
      <c r="E6" s="366"/>
      <c r="F6" s="366" t="s">
        <v>183</v>
      </c>
      <c r="G6" s="366"/>
      <c r="H6" s="366"/>
      <c r="I6" s="366" t="s">
        <v>298</v>
      </c>
      <c r="J6" s="366"/>
      <c r="K6" s="366"/>
      <c r="L6" s="366"/>
      <c r="M6" s="366"/>
      <c r="N6" s="366"/>
      <c r="O6" s="42" t="s">
        <v>642</v>
      </c>
    </row>
    <row r="7" spans="1:15" ht="19.5" customHeight="1">
      <c r="A7" s="366"/>
      <c r="B7" s="366"/>
      <c r="C7" s="87" t="s">
        <v>128</v>
      </c>
      <c r="D7" s="87" t="s">
        <v>27</v>
      </c>
      <c r="E7" s="87" t="s">
        <v>107</v>
      </c>
      <c r="F7" s="87" t="s">
        <v>128</v>
      </c>
      <c r="G7" s="87" t="s">
        <v>27</v>
      </c>
      <c r="H7" s="87" t="s">
        <v>107</v>
      </c>
      <c r="I7" s="87" t="s">
        <v>128</v>
      </c>
      <c r="J7" s="87" t="s">
        <v>27</v>
      </c>
      <c r="K7" s="87" t="s">
        <v>28</v>
      </c>
      <c r="L7" s="366"/>
      <c r="M7" s="366"/>
      <c r="N7" s="366"/>
      <c r="O7" s="42" t="s">
        <v>642</v>
      </c>
    </row>
    <row r="8" spans="1:15" ht="19.5" customHeight="1" thickBot="1">
      <c r="A8" s="377"/>
      <c r="B8" s="377"/>
      <c r="C8" s="134" t="s">
        <v>296</v>
      </c>
      <c r="D8" s="134" t="s">
        <v>297</v>
      </c>
      <c r="E8" s="135" t="s">
        <v>298</v>
      </c>
      <c r="F8" s="134" t="s">
        <v>296</v>
      </c>
      <c r="G8" s="134" t="s">
        <v>297</v>
      </c>
      <c r="H8" s="135" t="s">
        <v>298</v>
      </c>
      <c r="I8" s="134" t="s">
        <v>297</v>
      </c>
      <c r="J8" s="135" t="s">
        <v>185</v>
      </c>
      <c r="K8" s="135" t="s">
        <v>298</v>
      </c>
      <c r="L8" s="377"/>
      <c r="M8" s="377"/>
      <c r="N8" s="377"/>
      <c r="O8" s="42" t="s">
        <v>642</v>
      </c>
    </row>
    <row r="9" spans="1:15" ht="24.75" customHeight="1">
      <c r="A9" s="418" t="s">
        <v>41</v>
      </c>
      <c r="B9" s="418"/>
      <c r="C9" s="136">
        <v>273</v>
      </c>
      <c r="D9" s="136">
        <v>310</v>
      </c>
      <c r="E9" s="136">
        <f>SUM(C9:D9)</f>
        <v>583</v>
      </c>
      <c r="F9" s="136">
        <v>246</v>
      </c>
      <c r="G9" s="136">
        <v>298</v>
      </c>
      <c r="H9" s="136">
        <f>SUM(F9:G9)</f>
        <v>544</v>
      </c>
      <c r="I9" s="136">
        <f>SUM(C9,F9)</f>
        <v>519</v>
      </c>
      <c r="J9" s="136">
        <f>SUM(D9,G9)</f>
        <v>608</v>
      </c>
      <c r="K9" s="136">
        <f>SUM(I9:J9)</f>
        <v>1127</v>
      </c>
      <c r="L9" s="344" t="s">
        <v>429</v>
      </c>
      <c r="M9" s="344"/>
      <c r="N9" s="136"/>
      <c r="O9" s="42" t="s">
        <v>642</v>
      </c>
    </row>
    <row r="10" spans="1:15" s="91" customFormat="1" ht="21" customHeight="1">
      <c r="A10" s="400" t="s">
        <v>42</v>
      </c>
      <c r="B10" s="400"/>
      <c r="C10" s="105">
        <v>162</v>
      </c>
      <c r="D10" s="105">
        <v>185</v>
      </c>
      <c r="E10" s="105">
        <f aca="true" t="shared" si="0" ref="E10:E28">SUM(C10:D10)</f>
        <v>347</v>
      </c>
      <c r="F10" s="105">
        <v>118</v>
      </c>
      <c r="G10" s="105">
        <v>133</v>
      </c>
      <c r="H10" s="105">
        <f aca="true" t="shared" si="1" ref="H10:H28">SUM(F10:G10)</f>
        <v>251</v>
      </c>
      <c r="I10" s="105">
        <f>SUM(F10,C10)</f>
        <v>280</v>
      </c>
      <c r="J10" s="105">
        <f>SUM(G10,D10)</f>
        <v>318</v>
      </c>
      <c r="K10" s="105">
        <f aca="true" t="shared" si="2" ref="K10:K28">SUM(I10:J10)</f>
        <v>598</v>
      </c>
      <c r="L10" s="338" t="s">
        <v>375</v>
      </c>
      <c r="M10" s="338"/>
      <c r="N10" s="109"/>
      <c r="O10" s="91" t="s">
        <v>642</v>
      </c>
    </row>
    <row r="11" spans="1:15" s="91" customFormat="1" ht="20.25" customHeight="1">
      <c r="A11" s="400" t="s">
        <v>43</v>
      </c>
      <c r="B11" s="400"/>
      <c r="C11" s="105">
        <v>408</v>
      </c>
      <c r="D11" s="105">
        <v>342</v>
      </c>
      <c r="E11" s="105">
        <f t="shared" si="0"/>
        <v>750</v>
      </c>
      <c r="F11" s="105">
        <v>302</v>
      </c>
      <c r="G11" s="105">
        <v>381</v>
      </c>
      <c r="H11" s="105">
        <f t="shared" si="1"/>
        <v>683</v>
      </c>
      <c r="I11" s="105">
        <f aca="true" t="shared" si="3" ref="I11:I28">SUM(F11,C11)</f>
        <v>710</v>
      </c>
      <c r="J11" s="105">
        <f aca="true" t="shared" si="4" ref="J11:J28">SUM(G11,D11)</f>
        <v>723</v>
      </c>
      <c r="K11" s="105">
        <f t="shared" si="2"/>
        <v>1433</v>
      </c>
      <c r="L11" s="338" t="s">
        <v>171</v>
      </c>
      <c r="M11" s="338"/>
      <c r="N11" s="109"/>
      <c r="O11" s="91" t="s">
        <v>642</v>
      </c>
    </row>
    <row r="12" spans="1:15" s="91" customFormat="1" ht="21" customHeight="1">
      <c r="A12" s="539" t="s">
        <v>228</v>
      </c>
      <c r="B12" s="539"/>
      <c r="C12" s="105">
        <v>230</v>
      </c>
      <c r="D12" s="105">
        <v>223</v>
      </c>
      <c r="E12" s="105">
        <f t="shared" si="0"/>
        <v>453</v>
      </c>
      <c r="F12" s="105">
        <v>214</v>
      </c>
      <c r="G12" s="105">
        <v>206</v>
      </c>
      <c r="H12" s="105">
        <f t="shared" si="1"/>
        <v>420</v>
      </c>
      <c r="I12" s="105">
        <f t="shared" si="3"/>
        <v>444</v>
      </c>
      <c r="J12" s="105">
        <f t="shared" si="4"/>
        <v>429</v>
      </c>
      <c r="K12" s="105">
        <f t="shared" si="2"/>
        <v>873</v>
      </c>
      <c r="L12" s="539" t="s">
        <v>305</v>
      </c>
      <c r="M12" s="539"/>
      <c r="N12" s="539"/>
      <c r="O12" s="91" t="s">
        <v>642</v>
      </c>
    </row>
    <row r="13" spans="1:15" s="91" customFormat="1" ht="21" customHeight="1">
      <c r="A13" s="348" t="s">
        <v>608</v>
      </c>
      <c r="B13" s="112" t="s">
        <v>263</v>
      </c>
      <c r="C13" s="105">
        <v>232</v>
      </c>
      <c r="D13" s="105">
        <v>215</v>
      </c>
      <c r="E13" s="105">
        <f t="shared" si="0"/>
        <v>447</v>
      </c>
      <c r="F13" s="105">
        <v>340</v>
      </c>
      <c r="G13" s="105">
        <v>300</v>
      </c>
      <c r="H13" s="105">
        <f t="shared" si="1"/>
        <v>640</v>
      </c>
      <c r="I13" s="105">
        <f t="shared" si="3"/>
        <v>572</v>
      </c>
      <c r="J13" s="105">
        <f t="shared" si="4"/>
        <v>515</v>
      </c>
      <c r="K13" s="105">
        <f t="shared" si="2"/>
        <v>1087</v>
      </c>
      <c r="L13" s="221" t="s">
        <v>564</v>
      </c>
      <c r="M13" s="351" t="s">
        <v>172</v>
      </c>
      <c r="N13" s="122"/>
      <c r="O13" s="91" t="s">
        <v>642</v>
      </c>
    </row>
    <row r="14" spans="1:15" s="91" customFormat="1" ht="21" customHeight="1">
      <c r="A14" s="349"/>
      <c r="B14" s="112" t="s">
        <v>264</v>
      </c>
      <c r="C14" s="105">
        <v>295</v>
      </c>
      <c r="D14" s="105">
        <v>283</v>
      </c>
      <c r="E14" s="105">
        <f t="shared" si="0"/>
        <v>578</v>
      </c>
      <c r="F14" s="105">
        <v>243</v>
      </c>
      <c r="G14" s="105">
        <v>222</v>
      </c>
      <c r="H14" s="105">
        <f t="shared" si="1"/>
        <v>465</v>
      </c>
      <c r="I14" s="105">
        <f t="shared" si="3"/>
        <v>538</v>
      </c>
      <c r="J14" s="105">
        <f t="shared" si="4"/>
        <v>505</v>
      </c>
      <c r="K14" s="105">
        <f t="shared" si="2"/>
        <v>1043</v>
      </c>
      <c r="L14" s="221" t="s">
        <v>565</v>
      </c>
      <c r="M14" s="352"/>
      <c r="N14" s="123"/>
      <c r="O14" s="91" t="s">
        <v>642</v>
      </c>
    </row>
    <row r="15" spans="1:14" s="91" customFormat="1" ht="21" customHeight="1">
      <c r="A15" s="349"/>
      <c r="B15" s="112" t="s">
        <v>265</v>
      </c>
      <c r="C15" s="105">
        <v>404</v>
      </c>
      <c r="D15" s="105">
        <v>208</v>
      </c>
      <c r="E15" s="105">
        <f t="shared" si="0"/>
        <v>612</v>
      </c>
      <c r="F15" s="105">
        <v>426</v>
      </c>
      <c r="G15" s="105">
        <v>444</v>
      </c>
      <c r="H15" s="105">
        <f t="shared" si="1"/>
        <v>870</v>
      </c>
      <c r="I15" s="105">
        <f t="shared" si="3"/>
        <v>830</v>
      </c>
      <c r="J15" s="105">
        <f t="shared" si="4"/>
        <v>652</v>
      </c>
      <c r="K15" s="105">
        <f t="shared" si="2"/>
        <v>1482</v>
      </c>
      <c r="L15" s="234" t="s">
        <v>566</v>
      </c>
      <c r="M15" s="352"/>
      <c r="N15" s="122"/>
    </row>
    <row r="16" spans="1:18" s="91" customFormat="1" ht="21" customHeight="1">
      <c r="A16" s="349"/>
      <c r="B16" s="112" t="s">
        <v>266</v>
      </c>
      <c r="C16" s="105">
        <v>91</v>
      </c>
      <c r="D16" s="105">
        <v>84</v>
      </c>
      <c r="E16" s="105">
        <f t="shared" si="0"/>
        <v>175</v>
      </c>
      <c r="F16" s="105">
        <v>128</v>
      </c>
      <c r="G16" s="105">
        <v>102</v>
      </c>
      <c r="H16" s="105">
        <f t="shared" si="1"/>
        <v>230</v>
      </c>
      <c r="I16" s="105">
        <f t="shared" si="3"/>
        <v>219</v>
      </c>
      <c r="J16" s="105">
        <f t="shared" si="4"/>
        <v>186</v>
      </c>
      <c r="K16" s="105">
        <f t="shared" si="2"/>
        <v>405</v>
      </c>
      <c r="L16" s="234" t="s">
        <v>376</v>
      </c>
      <c r="M16" s="352"/>
      <c r="N16" s="124"/>
      <c r="O16" s="91" t="s">
        <v>642</v>
      </c>
      <c r="R16" s="97"/>
    </row>
    <row r="17" spans="1:15" s="91" customFormat="1" ht="21" customHeight="1">
      <c r="A17" s="349"/>
      <c r="B17" s="112" t="s">
        <v>267</v>
      </c>
      <c r="C17" s="105">
        <v>149</v>
      </c>
      <c r="D17" s="105">
        <v>157</v>
      </c>
      <c r="E17" s="105">
        <f t="shared" si="0"/>
        <v>306</v>
      </c>
      <c r="F17" s="105">
        <v>173</v>
      </c>
      <c r="G17" s="105">
        <v>179</v>
      </c>
      <c r="H17" s="105">
        <f t="shared" si="1"/>
        <v>352</v>
      </c>
      <c r="I17" s="105">
        <f t="shared" si="3"/>
        <v>322</v>
      </c>
      <c r="J17" s="105">
        <f t="shared" si="4"/>
        <v>336</v>
      </c>
      <c r="K17" s="105">
        <f t="shared" si="2"/>
        <v>658</v>
      </c>
      <c r="L17" s="234" t="s">
        <v>377</v>
      </c>
      <c r="M17" s="352"/>
      <c r="N17" s="124"/>
      <c r="O17" s="91" t="s">
        <v>642</v>
      </c>
    </row>
    <row r="18" spans="1:15" s="91" customFormat="1" ht="21" customHeight="1">
      <c r="A18" s="350"/>
      <c r="B18" s="112" t="s">
        <v>268</v>
      </c>
      <c r="C18" s="105">
        <v>278</v>
      </c>
      <c r="D18" s="105">
        <v>204</v>
      </c>
      <c r="E18" s="105">
        <f t="shared" si="0"/>
        <v>482</v>
      </c>
      <c r="F18" s="105">
        <v>244</v>
      </c>
      <c r="G18" s="105">
        <v>267</v>
      </c>
      <c r="H18" s="105">
        <f t="shared" si="1"/>
        <v>511</v>
      </c>
      <c r="I18" s="105">
        <f t="shared" si="3"/>
        <v>522</v>
      </c>
      <c r="J18" s="105">
        <f t="shared" si="4"/>
        <v>471</v>
      </c>
      <c r="K18" s="105">
        <f t="shared" si="2"/>
        <v>993</v>
      </c>
      <c r="L18" s="222" t="s">
        <v>378</v>
      </c>
      <c r="M18" s="353"/>
      <c r="N18" s="124"/>
      <c r="O18" s="91" t="s">
        <v>642</v>
      </c>
    </row>
    <row r="19" spans="1:15" s="91" customFormat="1" ht="21" customHeight="1">
      <c r="A19" s="360" t="s">
        <v>307</v>
      </c>
      <c r="B19" s="360"/>
      <c r="C19" s="105">
        <v>38</v>
      </c>
      <c r="D19" s="105">
        <v>48</v>
      </c>
      <c r="E19" s="105">
        <f t="shared" si="0"/>
        <v>86</v>
      </c>
      <c r="F19" s="105">
        <v>38</v>
      </c>
      <c r="G19" s="105">
        <v>51</v>
      </c>
      <c r="H19" s="105">
        <f t="shared" si="1"/>
        <v>89</v>
      </c>
      <c r="I19" s="105">
        <f t="shared" si="3"/>
        <v>76</v>
      </c>
      <c r="J19" s="105">
        <f t="shared" si="4"/>
        <v>99</v>
      </c>
      <c r="K19" s="105">
        <f t="shared" si="2"/>
        <v>175</v>
      </c>
      <c r="L19" s="142"/>
      <c r="M19" s="143" t="s">
        <v>379</v>
      </c>
      <c r="N19" s="124"/>
      <c r="O19" s="91" t="s">
        <v>642</v>
      </c>
    </row>
    <row r="20" spans="1:14" s="91" customFormat="1" ht="21" customHeight="1">
      <c r="A20" s="109" t="s">
        <v>53</v>
      </c>
      <c r="B20" s="109"/>
      <c r="C20" s="105">
        <v>162</v>
      </c>
      <c r="D20" s="105">
        <v>143</v>
      </c>
      <c r="E20" s="105">
        <f t="shared" si="0"/>
        <v>305</v>
      </c>
      <c r="F20" s="105">
        <v>155</v>
      </c>
      <c r="G20" s="105">
        <v>139</v>
      </c>
      <c r="H20" s="105">
        <f t="shared" si="1"/>
        <v>294</v>
      </c>
      <c r="I20" s="105">
        <f t="shared" si="3"/>
        <v>317</v>
      </c>
      <c r="J20" s="105">
        <f t="shared" si="4"/>
        <v>282</v>
      </c>
      <c r="K20" s="105">
        <f t="shared" si="2"/>
        <v>599</v>
      </c>
      <c r="L20" s="338" t="s">
        <v>173</v>
      </c>
      <c r="M20" s="338"/>
      <c r="N20" s="110"/>
    </row>
    <row r="21" spans="1:14" s="91" customFormat="1" ht="21" customHeight="1">
      <c r="A21" s="400" t="s">
        <v>54</v>
      </c>
      <c r="B21" s="400"/>
      <c r="C21" s="105">
        <v>225</v>
      </c>
      <c r="D21" s="105">
        <v>259</v>
      </c>
      <c r="E21" s="105">
        <f t="shared" si="0"/>
        <v>484</v>
      </c>
      <c r="F21" s="105">
        <v>208</v>
      </c>
      <c r="G21" s="105">
        <v>229</v>
      </c>
      <c r="H21" s="105">
        <f t="shared" si="1"/>
        <v>437</v>
      </c>
      <c r="I21" s="105">
        <f t="shared" si="3"/>
        <v>433</v>
      </c>
      <c r="J21" s="105">
        <f t="shared" si="4"/>
        <v>488</v>
      </c>
      <c r="K21" s="105">
        <f t="shared" si="2"/>
        <v>921</v>
      </c>
      <c r="L21" s="338" t="s">
        <v>174</v>
      </c>
      <c r="M21" s="338"/>
      <c r="N21" s="110"/>
    </row>
    <row r="22" spans="1:14" s="91" customFormat="1" ht="21" customHeight="1">
      <c r="A22" s="400" t="s">
        <v>55</v>
      </c>
      <c r="B22" s="400"/>
      <c r="C22" s="105">
        <v>290</v>
      </c>
      <c r="D22" s="105">
        <v>259</v>
      </c>
      <c r="E22" s="105">
        <f t="shared" si="0"/>
        <v>549</v>
      </c>
      <c r="F22" s="105">
        <v>257</v>
      </c>
      <c r="G22" s="105">
        <v>230</v>
      </c>
      <c r="H22" s="105">
        <f t="shared" si="1"/>
        <v>487</v>
      </c>
      <c r="I22" s="105">
        <f t="shared" si="3"/>
        <v>547</v>
      </c>
      <c r="J22" s="105">
        <f t="shared" si="4"/>
        <v>489</v>
      </c>
      <c r="K22" s="105">
        <f t="shared" si="2"/>
        <v>1036</v>
      </c>
      <c r="L22" s="338" t="s">
        <v>175</v>
      </c>
      <c r="M22" s="338"/>
      <c r="N22" s="110"/>
    </row>
    <row r="23" spans="1:14" s="91" customFormat="1" ht="21" customHeight="1">
      <c r="A23" s="400" t="s">
        <v>134</v>
      </c>
      <c r="B23" s="400"/>
      <c r="C23" s="105">
        <v>263</v>
      </c>
      <c r="D23" s="105">
        <v>281</v>
      </c>
      <c r="E23" s="105">
        <f t="shared" si="0"/>
        <v>544</v>
      </c>
      <c r="F23" s="105">
        <v>265</v>
      </c>
      <c r="G23" s="105">
        <v>289</v>
      </c>
      <c r="H23" s="105">
        <f t="shared" si="1"/>
        <v>554</v>
      </c>
      <c r="I23" s="105">
        <f t="shared" si="3"/>
        <v>528</v>
      </c>
      <c r="J23" s="105">
        <f t="shared" si="4"/>
        <v>570</v>
      </c>
      <c r="K23" s="105">
        <f t="shared" si="2"/>
        <v>1098</v>
      </c>
      <c r="L23" s="338" t="s">
        <v>176</v>
      </c>
      <c r="M23" s="338"/>
      <c r="N23" s="110"/>
    </row>
    <row r="24" spans="1:14" s="91" customFormat="1" ht="21" customHeight="1">
      <c r="A24" s="400" t="s">
        <v>57</v>
      </c>
      <c r="B24" s="400"/>
      <c r="C24" s="105">
        <v>101</v>
      </c>
      <c r="D24" s="105">
        <v>62</v>
      </c>
      <c r="E24" s="105">
        <f t="shared" si="0"/>
        <v>163</v>
      </c>
      <c r="F24" s="105">
        <v>87</v>
      </c>
      <c r="G24" s="105">
        <v>93</v>
      </c>
      <c r="H24" s="105">
        <f t="shared" si="1"/>
        <v>180</v>
      </c>
      <c r="I24" s="105">
        <f t="shared" si="3"/>
        <v>188</v>
      </c>
      <c r="J24" s="105">
        <f t="shared" si="4"/>
        <v>155</v>
      </c>
      <c r="K24" s="105">
        <f t="shared" si="2"/>
        <v>343</v>
      </c>
      <c r="L24" s="338" t="s">
        <v>380</v>
      </c>
      <c r="M24" s="338"/>
      <c r="N24" s="110"/>
    </row>
    <row r="25" spans="1:14" s="91" customFormat="1" ht="21" customHeight="1">
      <c r="A25" s="400" t="s">
        <v>58</v>
      </c>
      <c r="B25" s="400"/>
      <c r="C25" s="105">
        <v>249</v>
      </c>
      <c r="D25" s="105">
        <v>234</v>
      </c>
      <c r="E25" s="105">
        <f t="shared" si="0"/>
        <v>483</v>
      </c>
      <c r="F25" s="105">
        <v>208</v>
      </c>
      <c r="G25" s="105">
        <v>195</v>
      </c>
      <c r="H25" s="105">
        <f t="shared" si="1"/>
        <v>403</v>
      </c>
      <c r="I25" s="105">
        <f t="shared" si="3"/>
        <v>457</v>
      </c>
      <c r="J25" s="105">
        <f t="shared" si="4"/>
        <v>429</v>
      </c>
      <c r="K25" s="105">
        <f t="shared" si="2"/>
        <v>886</v>
      </c>
      <c r="L25" s="338" t="s">
        <v>178</v>
      </c>
      <c r="M25" s="338"/>
      <c r="N25" s="110"/>
    </row>
    <row r="26" spans="1:14" s="91" customFormat="1" ht="21" customHeight="1">
      <c r="A26" s="400" t="s">
        <v>229</v>
      </c>
      <c r="B26" s="400"/>
      <c r="C26" s="105">
        <v>246</v>
      </c>
      <c r="D26" s="105">
        <v>228</v>
      </c>
      <c r="E26" s="105">
        <f t="shared" si="0"/>
        <v>474</v>
      </c>
      <c r="F26" s="105">
        <v>243</v>
      </c>
      <c r="G26" s="105">
        <v>262</v>
      </c>
      <c r="H26" s="105">
        <f t="shared" si="1"/>
        <v>505</v>
      </c>
      <c r="I26" s="105">
        <f t="shared" si="3"/>
        <v>489</v>
      </c>
      <c r="J26" s="105">
        <f t="shared" si="4"/>
        <v>490</v>
      </c>
      <c r="K26" s="105">
        <f t="shared" si="2"/>
        <v>979</v>
      </c>
      <c r="L26" s="338" t="s">
        <v>179</v>
      </c>
      <c r="M26" s="338"/>
      <c r="N26" s="110"/>
    </row>
    <row r="27" spans="1:14" s="91" customFormat="1" ht="21" customHeight="1">
      <c r="A27" s="400" t="s">
        <v>60</v>
      </c>
      <c r="B27" s="400"/>
      <c r="C27" s="105">
        <v>116</v>
      </c>
      <c r="D27" s="105">
        <v>88</v>
      </c>
      <c r="E27" s="105">
        <f t="shared" si="0"/>
        <v>204</v>
      </c>
      <c r="F27" s="105">
        <v>140</v>
      </c>
      <c r="G27" s="105">
        <v>119</v>
      </c>
      <c r="H27" s="105">
        <f t="shared" si="1"/>
        <v>259</v>
      </c>
      <c r="I27" s="105">
        <f t="shared" si="3"/>
        <v>256</v>
      </c>
      <c r="J27" s="105">
        <f t="shared" si="4"/>
        <v>207</v>
      </c>
      <c r="K27" s="105">
        <f t="shared" si="2"/>
        <v>463</v>
      </c>
      <c r="L27" s="338" t="s">
        <v>180</v>
      </c>
      <c r="M27" s="338"/>
      <c r="N27" s="110"/>
    </row>
    <row r="28" spans="1:14" s="91" customFormat="1" ht="21" customHeight="1" thickBot="1">
      <c r="A28" s="442" t="s">
        <v>61</v>
      </c>
      <c r="B28" s="442"/>
      <c r="C28" s="107">
        <v>581</v>
      </c>
      <c r="D28" s="107">
        <v>536</v>
      </c>
      <c r="E28" s="107">
        <f t="shared" si="0"/>
        <v>1117</v>
      </c>
      <c r="F28" s="107">
        <v>519</v>
      </c>
      <c r="G28" s="107">
        <v>498</v>
      </c>
      <c r="H28" s="107">
        <f t="shared" si="1"/>
        <v>1017</v>
      </c>
      <c r="I28" s="107">
        <f t="shared" si="3"/>
        <v>1100</v>
      </c>
      <c r="J28" s="107">
        <f t="shared" si="4"/>
        <v>1034</v>
      </c>
      <c r="K28" s="107">
        <f t="shared" si="2"/>
        <v>2134</v>
      </c>
      <c r="L28" s="538" t="s">
        <v>381</v>
      </c>
      <c r="M28" s="538"/>
      <c r="N28" s="110"/>
    </row>
    <row r="29" spans="1:14" s="91" customFormat="1" ht="18.75" customHeight="1" thickBot="1">
      <c r="A29" s="359" t="s">
        <v>25</v>
      </c>
      <c r="B29" s="359"/>
      <c r="C29" s="92">
        <v>4793</v>
      </c>
      <c r="D29" s="92">
        <v>4349</v>
      </c>
      <c r="E29" s="92">
        <f aca="true" t="shared" si="5" ref="E29:K29">SUM(E9:E28)</f>
        <v>9142</v>
      </c>
      <c r="F29" s="92">
        <f t="shared" si="5"/>
        <v>4554</v>
      </c>
      <c r="G29" s="92">
        <f t="shared" si="5"/>
        <v>4637</v>
      </c>
      <c r="H29" s="92">
        <f t="shared" si="5"/>
        <v>9191</v>
      </c>
      <c r="I29" s="92">
        <f t="shared" si="5"/>
        <v>9347</v>
      </c>
      <c r="J29" s="92">
        <f t="shared" si="5"/>
        <v>8986</v>
      </c>
      <c r="K29" s="92">
        <f t="shared" si="5"/>
        <v>18333</v>
      </c>
      <c r="L29" s="358" t="s">
        <v>298</v>
      </c>
      <c r="M29" s="358"/>
      <c r="N29" s="111"/>
    </row>
    <row r="30" spans="2:12" ht="13.5" thickTop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6" spans="3:12" ht="12.75"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3:12" ht="12.75"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3:12" ht="12.75"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3:12" ht="12.75">
      <c r="C39" s="41"/>
      <c r="D39" s="46"/>
      <c r="E39" s="46"/>
      <c r="F39" s="46"/>
      <c r="G39" s="46"/>
      <c r="H39" s="46"/>
      <c r="I39" s="46"/>
      <c r="J39" s="46"/>
      <c r="K39" s="47"/>
      <c r="L39" s="47"/>
    </row>
    <row r="40" spans="3:12" ht="12.75">
      <c r="C40" s="41"/>
      <c r="D40" s="48"/>
      <c r="E40" s="48"/>
      <c r="F40" s="48"/>
      <c r="G40" s="48"/>
      <c r="H40" s="48"/>
      <c r="I40" s="48"/>
      <c r="J40" s="48"/>
      <c r="K40" s="47"/>
      <c r="L40" s="47"/>
    </row>
    <row r="41" spans="3:12" ht="12.75">
      <c r="C41" s="41"/>
      <c r="D41" s="48"/>
      <c r="E41" s="48"/>
      <c r="F41" s="48"/>
      <c r="G41" s="48"/>
      <c r="H41" s="48"/>
      <c r="I41" s="48"/>
      <c r="J41" s="48"/>
      <c r="K41" s="47"/>
      <c r="L41" s="47"/>
    </row>
    <row r="42" spans="3:12" ht="12.75">
      <c r="C42" s="41"/>
      <c r="D42" s="48"/>
      <c r="E42" s="48"/>
      <c r="F42" s="48"/>
      <c r="G42" s="48"/>
      <c r="H42" s="48"/>
      <c r="I42" s="48"/>
      <c r="J42" s="48"/>
      <c r="K42" s="47"/>
      <c r="L42" s="47"/>
    </row>
    <row r="43" spans="3:12" ht="12.75">
      <c r="C43" s="41"/>
      <c r="D43" s="48"/>
      <c r="E43" s="48"/>
      <c r="F43" s="48"/>
      <c r="G43" s="48"/>
      <c r="H43" s="48"/>
      <c r="I43" s="48"/>
      <c r="J43" s="48"/>
      <c r="K43" s="47"/>
      <c r="L43" s="47"/>
    </row>
    <row r="44" spans="3:12" ht="12.75">
      <c r="C44" s="41"/>
      <c r="D44" s="48"/>
      <c r="E44" s="48"/>
      <c r="F44" s="48"/>
      <c r="G44" s="48"/>
      <c r="H44" s="48"/>
      <c r="I44" s="48"/>
      <c r="J44" s="48"/>
      <c r="K44" s="47"/>
      <c r="L44" s="47"/>
    </row>
    <row r="45" spans="3:12" ht="12.75">
      <c r="C45" s="41"/>
      <c r="D45" s="48"/>
      <c r="E45" s="48"/>
      <c r="F45" s="48"/>
      <c r="G45" s="48"/>
      <c r="H45" s="48"/>
      <c r="I45" s="48"/>
      <c r="J45" s="48"/>
      <c r="K45" s="47"/>
      <c r="L45" s="47"/>
    </row>
    <row r="46" spans="3:12" ht="12.75">
      <c r="C46" s="41"/>
      <c r="D46" s="48"/>
      <c r="E46" s="48"/>
      <c r="F46" s="48"/>
      <c r="G46" s="48"/>
      <c r="H46" s="48"/>
      <c r="I46" s="48"/>
      <c r="J46" s="48"/>
      <c r="K46" s="47"/>
      <c r="L46" s="47"/>
    </row>
    <row r="47" spans="3:12" ht="12.75">
      <c r="C47" s="41"/>
      <c r="D47" s="48"/>
      <c r="E47" s="48"/>
      <c r="F47" s="48"/>
      <c r="G47" s="48"/>
      <c r="H47" s="48"/>
      <c r="I47" s="48"/>
      <c r="J47" s="48"/>
      <c r="K47" s="47"/>
      <c r="L47" s="47"/>
    </row>
    <row r="48" spans="3:12" ht="12.75">
      <c r="C48" s="41"/>
      <c r="D48" s="48"/>
      <c r="E48" s="48"/>
      <c r="F48" s="48"/>
      <c r="G48" s="48"/>
      <c r="H48" s="48"/>
      <c r="I48" s="48"/>
      <c r="J48" s="48"/>
      <c r="K48" s="47"/>
      <c r="L48" s="47"/>
    </row>
    <row r="49" spans="3:12" ht="12.75">
      <c r="C49" s="41"/>
      <c r="D49" s="48"/>
      <c r="E49" s="48"/>
      <c r="F49" s="48"/>
      <c r="G49" s="48"/>
      <c r="H49" s="48"/>
      <c r="I49" s="48"/>
      <c r="J49" s="48"/>
      <c r="K49" s="47"/>
      <c r="L49" s="47"/>
    </row>
    <row r="50" spans="3:12" ht="12.75">
      <c r="C50" s="41"/>
      <c r="D50" s="48"/>
      <c r="E50" s="48"/>
      <c r="F50" s="48"/>
      <c r="G50" s="48"/>
      <c r="H50" s="48"/>
      <c r="I50" s="48"/>
      <c r="J50" s="48"/>
      <c r="K50" s="47"/>
      <c r="L50" s="47"/>
    </row>
    <row r="51" spans="3:12" ht="12.75">
      <c r="C51" s="41"/>
      <c r="D51" s="48"/>
      <c r="E51" s="48"/>
      <c r="F51" s="48"/>
      <c r="G51" s="48"/>
      <c r="H51" s="48"/>
      <c r="I51" s="48"/>
      <c r="J51" s="48"/>
      <c r="K51" s="47"/>
      <c r="L51" s="47"/>
    </row>
    <row r="52" spans="3:12" ht="12.75">
      <c r="C52" s="41"/>
      <c r="D52" s="48"/>
      <c r="E52" s="48"/>
      <c r="F52" s="48"/>
      <c r="G52" s="48"/>
      <c r="H52" s="48"/>
      <c r="I52" s="48"/>
      <c r="J52" s="48"/>
      <c r="K52" s="47"/>
      <c r="L52" s="47"/>
    </row>
    <row r="53" spans="3:12" ht="12.75">
      <c r="C53" s="41"/>
      <c r="D53" s="48"/>
      <c r="E53" s="48"/>
      <c r="F53" s="48"/>
      <c r="G53" s="48"/>
      <c r="H53" s="48"/>
      <c r="I53" s="48"/>
      <c r="J53" s="48"/>
      <c r="K53" s="47"/>
      <c r="L53" s="47"/>
    </row>
    <row r="54" spans="3:12" ht="12.75">
      <c r="C54" s="41"/>
      <c r="D54" s="48"/>
      <c r="E54" s="48"/>
      <c r="F54" s="48"/>
      <c r="G54" s="48"/>
      <c r="H54" s="48"/>
      <c r="I54" s="48"/>
      <c r="J54" s="48"/>
      <c r="K54" s="47"/>
      <c r="L54" s="47"/>
    </row>
    <row r="55" spans="3:12" ht="12.75">
      <c r="C55" s="41"/>
      <c r="D55" s="48"/>
      <c r="E55" s="48"/>
      <c r="F55" s="48"/>
      <c r="G55" s="48"/>
      <c r="H55" s="48"/>
      <c r="I55" s="48"/>
      <c r="J55" s="48"/>
      <c r="K55" s="47"/>
      <c r="L55" s="47"/>
    </row>
    <row r="56" spans="3:12" ht="12.75">
      <c r="C56" s="41"/>
      <c r="D56" s="48"/>
      <c r="E56" s="48"/>
      <c r="F56" s="48"/>
      <c r="G56" s="48"/>
      <c r="H56" s="48"/>
      <c r="I56" s="48"/>
      <c r="J56" s="48"/>
      <c r="K56" s="47"/>
      <c r="L56" s="47"/>
    </row>
    <row r="57" spans="3:12" ht="12.75">
      <c r="C57" s="41"/>
      <c r="D57" s="48"/>
      <c r="E57" s="48"/>
      <c r="F57" s="48"/>
      <c r="G57" s="48"/>
      <c r="H57" s="48"/>
      <c r="I57" s="48"/>
      <c r="J57" s="48"/>
      <c r="K57" s="47"/>
      <c r="L57" s="47"/>
    </row>
    <row r="58" spans="3:12" ht="12.75">
      <c r="C58" s="41"/>
      <c r="D58" s="48"/>
      <c r="E58" s="48"/>
      <c r="F58" s="48"/>
      <c r="G58" s="48"/>
      <c r="H58" s="48"/>
      <c r="I58" s="48"/>
      <c r="J58" s="48"/>
      <c r="K58" s="47"/>
      <c r="L58" s="47"/>
    </row>
    <row r="59" spans="3:12" ht="12.75">
      <c r="C59" s="41"/>
      <c r="D59" s="48"/>
      <c r="E59" s="48"/>
      <c r="F59" s="48"/>
      <c r="G59" s="48"/>
      <c r="H59" s="48"/>
      <c r="I59" s="48"/>
      <c r="J59" s="48"/>
      <c r="K59" s="47"/>
      <c r="L59" s="47"/>
    </row>
    <row r="60" spans="3:12" ht="12.75">
      <c r="C60" s="41"/>
      <c r="D60" s="48"/>
      <c r="E60" s="48"/>
      <c r="F60" s="48"/>
      <c r="G60" s="48"/>
      <c r="H60" s="48"/>
      <c r="I60" s="48"/>
      <c r="J60" s="48"/>
      <c r="K60" s="47"/>
      <c r="L60" s="47"/>
    </row>
    <row r="61" spans="3:12" ht="12.75">
      <c r="C61" s="41"/>
      <c r="D61" s="47"/>
      <c r="E61" s="47"/>
      <c r="F61" s="47"/>
      <c r="G61" s="47"/>
      <c r="H61" s="47"/>
      <c r="I61" s="47"/>
      <c r="J61" s="47"/>
      <c r="K61" s="47"/>
      <c r="L61" s="47"/>
    </row>
    <row r="62" spans="4:12" ht="12.75">
      <c r="D62" s="49"/>
      <c r="E62" s="49"/>
      <c r="F62" s="49"/>
      <c r="G62" s="49"/>
      <c r="H62" s="49"/>
      <c r="I62" s="49"/>
      <c r="J62" s="49"/>
      <c r="K62" s="49"/>
      <c r="L62" s="49"/>
    </row>
    <row r="63" spans="4:12" ht="12.75">
      <c r="D63" s="49"/>
      <c r="E63" s="49"/>
      <c r="F63" s="49"/>
      <c r="G63" s="49"/>
      <c r="H63" s="49"/>
      <c r="I63" s="49"/>
      <c r="J63" s="49"/>
      <c r="K63" s="49"/>
      <c r="L63" s="49"/>
    </row>
    <row r="64" spans="4:12" ht="12.75">
      <c r="D64" s="49"/>
      <c r="E64" s="49"/>
      <c r="F64" s="49"/>
      <c r="G64" s="49"/>
      <c r="H64" s="49"/>
      <c r="I64" s="49"/>
      <c r="J64" s="49"/>
      <c r="K64" s="49"/>
      <c r="L64" s="49"/>
    </row>
    <row r="65" spans="4:12" ht="12.75">
      <c r="D65" s="49"/>
      <c r="E65" s="49"/>
      <c r="F65" s="49"/>
      <c r="G65" s="49"/>
      <c r="H65" s="49"/>
      <c r="I65" s="49"/>
      <c r="J65" s="49"/>
      <c r="K65" s="49"/>
      <c r="L65" s="49"/>
    </row>
    <row r="66" spans="4:12" ht="12.75">
      <c r="D66" s="49"/>
      <c r="E66" s="49"/>
      <c r="F66" s="49"/>
      <c r="G66" s="49"/>
      <c r="H66" s="49"/>
      <c r="I66" s="49"/>
      <c r="J66" s="49"/>
      <c r="K66" s="49"/>
      <c r="L66" s="49"/>
    </row>
    <row r="67" spans="4:12" ht="12.75">
      <c r="D67" s="49"/>
      <c r="E67" s="49"/>
      <c r="F67" s="49"/>
      <c r="G67" s="49"/>
      <c r="H67" s="49"/>
      <c r="I67" s="49"/>
      <c r="J67" s="49"/>
      <c r="K67" s="49"/>
      <c r="L67" s="49"/>
    </row>
    <row r="68" spans="4:12" ht="12.75">
      <c r="D68" s="49"/>
      <c r="E68" s="49"/>
      <c r="F68" s="49"/>
      <c r="G68" s="49"/>
      <c r="H68" s="49"/>
      <c r="I68" s="49"/>
      <c r="J68" s="49"/>
      <c r="K68" s="49"/>
      <c r="L68" s="49"/>
    </row>
  </sheetData>
  <sheetProtection/>
  <mergeCells count="42">
    <mergeCell ref="A1:M1"/>
    <mergeCell ref="A4:G4"/>
    <mergeCell ref="H4:M4"/>
    <mergeCell ref="L5:N8"/>
    <mergeCell ref="I5:K5"/>
    <mergeCell ref="L11:M11"/>
    <mergeCell ref="A10:B10"/>
    <mergeCell ref="F6:H6"/>
    <mergeCell ref="I6:K6"/>
    <mergeCell ref="A5:B8"/>
    <mergeCell ref="C6:E6"/>
    <mergeCell ref="A11:B11"/>
    <mergeCell ref="L9:M9"/>
    <mergeCell ref="L12:N12"/>
    <mergeCell ref="L23:M23"/>
    <mergeCell ref="L20:M20"/>
    <mergeCell ref="A24:B24"/>
    <mergeCell ref="L22:M22"/>
    <mergeCell ref="L21:M21"/>
    <mergeCell ref="L24:M24"/>
    <mergeCell ref="A22:B22"/>
    <mergeCell ref="A12:B12"/>
    <mergeCell ref="L29:M29"/>
    <mergeCell ref="A29:B29"/>
    <mergeCell ref="A28:B28"/>
    <mergeCell ref="A25:B25"/>
    <mergeCell ref="L28:M28"/>
    <mergeCell ref="A2:M3"/>
    <mergeCell ref="F5:H5"/>
    <mergeCell ref="C5:E5"/>
    <mergeCell ref="L10:M10"/>
    <mergeCell ref="A9:B9"/>
    <mergeCell ref="A27:B27"/>
    <mergeCell ref="L27:M27"/>
    <mergeCell ref="A13:A18"/>
    <mergeCell ref="L25:M25"/>
    <mergeCell ref="A23:B23"/>
    <mergeCell ref="M13:M18"/>
    <mergeCell ref="A21:B21"/>
    <mergeCell ref="L26:M26"/>
    <mergeCell ref="A26:B26"/>
    <mergeCell ref="A19:B19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O52"/>
  <sheetViews>
    <sheetView rightToLeft="1" view="pageBreakPreview" zoomScale="90" zoomScaleNormal="75" zoomScaleSheetLayoutView="90" zoomScalePageLayoutView="0" workbookViewId="0" topLeftCell="A1">
      <selection activeCell="C7" sqref="C7"/>
    </sheetView>
  </sheetViews>
  <sheetFormatPr defaultColWidth="9.140625" defaultRowHeight="12.75"/>
  <cols>
    <col min="1" max="1" width="5.421875" style="42" customWidth="1"/>
    <col min="2" max="2" width="11.57421875" style="42" customWidth="1"/>
    <col min="3" max="3" width="15.8515625" style="42" customWidth="1"/>
    <col min="4" max="4" width="17.140625" style="42" customWidth="1"/>
    <col min="5" max="5" width="18.28125" style="42" customWidth="1"/>
    <col min="6" max="6" width="15.8515625" style="42" customWidth="1"/>
    <col min="7" max="7" width="16.7109375" style="42" customWidth="1"/>
    <col min="8" max="8" width="19.140625" style="42" customWidth="1"/>
    <col min="9" max="9" width="6.140625" style="42" customWidth="1"/>
    <col min="10" max="16384" width="9.140625" style="42" customWidth="1"/>
  </cols>
  <sheetData>
    <row r="1" spans="1:9" ht="18">
      <c r="A1" s="425" t="s">
        <v>542</v>
      </c>
      <c r="B1" s="425"/>
      <c r="C1" s="425"/>
      <c r="D1" s="425"/>
      <c r="E1" s="425"/>
      <c r="F1" s="425"/>
      <c r="G1" s="425"/>
      <c r="H1" s="425"/>
      <c r="I1" s="425"/>
    </row>
    <row r="2" spans="1:9" ht="18" customHeight="1">
      <c r="A2" s="382" t="s">
        <v>642</v>
      </c>
      <c r="B2" s="382"/>
      <c r="C2" s="382"/>
      <c r="D2" s="382"/>
      <c r="E2" s="382"/>
      <c r="F2" s="382"/>
      <c r="G2" s="382"/>
      <c r="H2" s="382"/>
      <c r="I2" s="382"/>
    </row>
    <row r="3" spans="1:9" s="50" customFormat="1" ht="22.5" customHeight="1">
      <c r="A3" s="382"/>
      <c r="B3" s="382"/>
      <c r="C3" s="382"/>
      <c r="D3" s="382"/>
      <c r="E3" s="382"/>
      <c r="F3" s="382"/>
      <c r="G3" s="382"/>
      <c r="H3" s="382"/>
      <c r="I3" s="382"/>
    </row>
    <row r="4" spans="1:9" s="50" customFormat="1" ht="21" customHeight="1" thickBot="1">
      <c r="A4" s="427" t="s">
        <v>492</v>
      </c>
      <c r="B4" s="427"/>
      <c r="C4" s="427"/>
      <c r="D4" s="427"/>
      <c r="E4" s="427"/>
      <c r="F4" s="428" t="s">
        <v>493</v>
      </c>
      <c r="G4" s="428"/>
      <c r="H4" s="428"/>
      <c r="I4" s="428"/>
    </row>
    <row r="5" spans="1:9" ht="19.5" customHeight="1" thickTop="1">
      <c r="A5" s="365" t="s">
        <v>29</v>
      </c>
      <c r="B5" s="365"/>
      <c r="C5" s="365" t="s">
        <v>127</v>
      </c>
      <c r="D5" s="365"/>
      <c r="E5" s="365"/>
      <c r="F5" s="365"/>
      <c r="G5" s="365"/>
      <c r="H5" s="365" t="s">
        <v>290</v>
      </c>
      <c r="I5" s="365"/>
    </row>
    <row r="6" spans="1:9" ht="21" customHeight="1">
      <c r="A6" s="366"/>
      <c r="B6" s="366"/>
      <c r="C6" s="366" t="s">
        <v>187</v>
      </c>
      <c r="D6" s="366"/>
      <c r="E6" s="366"/>
      <c r="F6" s="366"/>
      <c r="G6" s="366"/>
      <c r="H6" s="366"/>
      <c r="I6" s="366"/>
    </row>
    <row r="7" spans="1:9" ht="16.5" customHeight="1">
      <c r="A7" s="366"/>
      <c r="B7" s="366"/>
      <c r="C7" s="144" t="s">
        <v>642</v>
      </c>
      <c r="D7" s="144" t="s">
        <v>110</v>
      </c>
      <c r="E7" s="144" t="s">
        <v>111</v>
      </c>
      <c r="F7" s="144" t="s">
        <v>125</v>
      </c>
      <c r="G7" s="144" t="s">
        <v>25</v>
      </c>
      <c r="H7" s="366"/>
      <c r="I7" s="366"/>
    </row>
    <row r="8" spans="1:9" ht="28.5" customHeight="1" thickBot="1">
      <c r="A8" s="377"/>
      <c r="B8" s="377"/>
      <c r="C8" s="90" t="s">
        <v>188</v>
      </c>
      <c r="D8" s="90" t="s">
        <v>189</v>
      </c>
      <c r="E8" s="90" t="s">
        <v>190</v>
      </c>
      <c r="F8" s="90" t="s">
        <v>191</v>
      </c>
      <c r="G8" s="90" t="s">
        <v>298</v>
      </c>
      <c r="H8" s="377"/>
      <c r="I8" s="377"/>
    </row>
    <row r="9" spans="1:9" ht="20.25" customHeight="1">
      <c r="A9" s="418" t="s">
        <v>41</v>
      </c>
      <c r="B9" s="418"/>
      <c r="C9" s="144">
        <v>47</v>
      </c>
      <c r="D9" s="144">
        <v>17</v>
      </c>
      <c r="E9" s="144">
        <v>213</v>
      </c>
      <c r="F9" s="144">
        <v>1</v>
      </c>
      <c r="G9" s="144">
        <v>278</v>
      </c>
      <c r="H9" s="344" t="s">
        <v>429</v>
      </c>
      <c r="I9" s="344"/>
    </row>
    <row r="10" spans="1:15" ht="21.75" customHeight="1">
      <c r="A10" s="360" t="s">
        <v>42</v>
      </c>
      <c r="B10" s="360"/>
      <c r="C10" s="228">
        <v>46</v>
      </c>
      <c r="D10" s="228">
        <v>34</v>
      </c>
      <c r="E10" s="228">
        <v>281</v>
      </c>
      <c r="F10" s="228">
        <v>8</v>
      </c>
      <c r="G10" s="228">
        <v>369</v>
      </c>
      <c r="H10" s="372" t="s">
        <v>375</v>
      </c>
      <c r="I10" s="372"/>
      <c r="O10" s="423"/>
    </row>
    <row r="11" spans="1:15" ht="19.5" customHeight="1">
      <c r="A11" s="360" t="s">
        <v>43</v>
      </c>
      <c r="B11" s="360"/>
      <c r="C11" s="228">
        <v>67</v>
      </c>
      <c r="D11" s="228">
        <v>25</v>
      </c>
      <c r="E11" s="228">
        <v>247</v>
      </c>
      <c r="F11" s="228">
        <v>0</v>
      </c>
      <c r="G11" s="228">
        <v>339</v>
      </c>
      <c r="H11" s="372" t="s">
        <v>171</v>
      </c>
      <c r="I11" s="372"/>
      <c r="O11" s="423"/>
    </row>
    <row r="12" spans="1:15" ht="21.75" customHeight="1">
      <c r="A12" s="360" t="s">
        <v>228</v>
      </c>
      <c r="B12" s="360"/>
      <c r="C12" s="228">
        <v>32</v>
      </c>
      <c r="D12" s="228">
        <v>27</v>
      </c>
      <c r="E12" s="228">
        <v>286</v>
      </c>
      <c r="F12" s="228">
        <v>0</v>
      </c>
      <c r="G12" s="228">
        <v>345</v>
      </c>
      <c r="H12" s="372" t="s">
        <v>305</v>
      </c>
      <c r="I12" s="372"/>
      <c r="O12" s="423"/>
    </row>
    <row r="13" spans="1:15" ht="16.5" customHeight="1">
      <c r="A13" s="348" t="s">
        <v>608</v>
      </c>
      <c r="B13" s="109" t="s">
        <v>263</v>
      </c>
      <c r="C13" s="228">
        <v>28</v>
      </c>
      <c r="D13" s="228">
        <v>38</v>
      </c>
      <c r="E13" s="228">
        <v>331</v>
      </c>
      <c r="F13" s="228">
        <v>0</v>
      </c>
      <c r="G13" s="228">
        <v>397</v>
      </c>
      <c r="H13" s="221" t="s">
        <v>564</v>
      </c>
      <c r="I13" s="351" t="s">
        <v>172</v>
      </c>
      <c r="O13" s="423"/>
    </row>
    <row r="14" spans="1:15" ht="16.5" customHeight="1">
      <c r="A14" s="349"/>
      <c r="B14" s="109" t="s">
        <v>264</v>
      </c>
      <c r="C14" s="228">
        <v>51</v>
      </c>
      <c r="D14" s="228">
        <v>57</v>
      </c>
      <c r="E14" s="228">
        <v>351</v>
      </c>
      <c r="F14" s="228">
        <v>11</v>
      </c>
      <c r="G14" s="228">
        <v>470</v>
      </c>
      <c r="H14" s="221" t="s">
        <v>565</v>
      </c>
      <c r="I14" s="352"/>
      <c r="O14" s="424"/>
    </row>
    <row r="15" spans="1:9" ht="16.5" customHeight="1">
      <c r="A15" s="349"/>
      <c r="B15" s="109" t="s">
        <v>265</v>
      </c>
      <c r="C15" s="228">
        <v>20</v>
      </c>
      <c r="D15" s="228">
        <v>33</v>
      </c>
      <c r="E15" s="228">
        <v>116</v>
      </c>
      <c r="F15" s="228">
        <v>0</v>
      </c>
      <c r="G15" s="228">
        <v>169</v>
      </c>
      <c r="H15" s="234" t="s">
        <v>566</v>
      </c>
      <c r="I15" s="352"/>
    </row>
    <row r="16" spans="1:9" ht="16.5" customHeight="1">
      <c r="A16" s="349"/>
      <c r="B16" s="109" t="s">
        <v>266</v>
      </c>
      <c r="C16" s="228">
        <v>32</v>
      </c>
      <c r="D16" s="228">
        <v>30</v>
      </c>
      <c r="E16" s="228">
        <v>265</v>
      </c>
      <c r="F16" s="228">
        <v>1</v>
      </c>
      <c r="G16" s="228">
        <v>328</v>
      </c>
      <c r="H16" s="234" t="s">
        <v>376</v>
      </c>
      <c r="I16" s="352"/>
    </row>
    <row r="17" spans="1:9" ht="16.5" customHeight="1">
      <c r="A17" s="349"/>
      <c r="B17" s="109" t="s">
        <v>267</v>
      </c>
      <c r="C17" s="228">
        <v>30</v>
      </c>
      <c r="D17" s="228">
        <v>46</v>
      </c>
      <c r="E17" s="228">
        <v>258</v>
      </c>
      <c r="F17" s="228">
        <v>0</v>
      </c>
      <c r="G17" s="228">
        <v>334</v>
      </c>
      <c r="H17" s="234" t="s">
        <v>377</v>
      </c>
      <c r="I17" s="352"/>
    </row>
    <row r="18" spans="1:9" ht="16.5" customHeight="1">
      <c r="A18" s="350"/>
      <c r="B18" s="109" t="s">
        <v>268</v>
      </c>
      <c r="C18" s="228">
        <v>20</v>
      </c>
      <c r="D18" s="228">
        <v>21</v>
      </c>
      <c r="E18" s="228">
        <v>154</v>
      </c>
      <c r="F18" s="228">
        <v>0</v>
      </c>
      <c r="G18" s="228">
        <v>195</v>
      </c>
      <c r="H18" s="222" t="s">
        <v>378</v>
      </c>
      <c r="I18" s="353"/>
    </row>
    <row r="19" spans="1:9" ht="18" customHeight="1">
      <c r="A19" s="360" t="s">
        <v>52</v>
      </c>
      <c r="B19" s="360"/>
      <c r="C19" s="228">
        <v>24</v>
      </c>
      <c r="D19" s="228">
        <v>21</v>
      </c>
      <c r="E19" s="228">
        <v>149</v>
      </c>
      <c r="F19" s="228">
        <v>4</v>
      </c>
      <c r="G19" s="228">
        <v>198</v>
      </c>
      <c r="H19" s="338" t="s">
        <v>379</v>
      </c>
      <c r="I19" s="338"/>
    </row>
    <row r="20" spans="1:9" ht="18" customHeight="1">
      <c r="A20" s="360" t="s">
        <v>53</v>
      </c>
      <c r="B20" s="360"/>
      <c r="C20" s="228">
        <v>42</v>
      </c>
      <c r="D20" s="228">
        <v>23</v>
      </c>
      <c r="E20" s="228">
        <v>196</v>
      </c>
      <c r="F20" s="228">
        <v>0</v>
      </c>
      <c r="G20" s="228">
        <v>261</v>
      </c>
      <c r="H20" s="338" t="s">
        <v>173</v>
      </c>
      <c r="I20" s="338"/>
    </row>
    <row r="21" spans="1:9" ht="18" customHeight="1">
      <c r="A21" s="360" t="s">
        <v>54</v>
      </c>
      <c r="B21" s="360"/>
      <c r="C21" s="228">
        <v>24</v>
      </c>
      <c r="D21" s="228">
        <v>20</v>
      </c>
      <c r="E21" s="228">
        <v>173</v>
      </c>
      <c r="F21" s="228">
        <v>0</v>
      </c>
      <c r="G21" s="228">
        <v>217</v>
      </c>
      <c r="H21" s="338" t="s">
        <v>174</v>
      </c>
      <c r="I21" s="338"/>
    </row>
    <row r="22" spans="1:9" ht="18" customHeight="1">
      <c r="A22" s="360" t="s">
        <v>55</v>
      </c>
      <c r="B22" s="360"/>
      <c r="C22" s="228">
        <v>47</v>
      </c>
      <c r="D22" s="228">
        <v>26</v>
      </c>
      <c r="E22" s="228">
        <v>222</v>
      </c>
      <c r="F22" s="228">
        <v>0</v>
      </c>
      <c r="G22" s="228">
        <v>295</v>
      </c>
      <c r="H22" s="338" t="s">
        <v>175</v>
      </c>
      <c r="I22" s="338"/>
    </row>
    <row r="23" spans="1:9" ht="18" customHeight="1">
      <c r="A23" s="422" t="s">
        <v>134</v>
      </c>
      <c r="B23" s="422"/>
      <c r="C23" s="228">
        <v>35</v>
      </c>
      <c r="D23" s="228">
        <v>36</v>
      </c>
      <c r="E23" s="228">
        <v>223</v>
      </c>
      <c r="F23" s="228">
        <v>13</v>
      </c>
      <c r="G23" s="228">
        <v>307</v>
      </c>
      <c r="H23" s="338" t="s">
        <v>176</v>
      </c>
      <c r="I23" s="338"/>
    </row>
    <row r="24" spans="1:9" ht="18" customHeight="1">
      <c r="A24" s="360" t="s">
        <v>57</v>
      </c>
      <c r="B24" s="360"/>
      <c r="C24" s="228">
        <v>20</v>
      </c>
      <c r="D24" s="228">
        <v>20</v>
      </c>
      <c r="E24" s="228">
        <v>105</v>
      </c>
      <c r="F24" s="228">
        <v>0</v>
      </c>
      <c r="G24" s="228">
        <v>145</v>
      </c>
      <c r="H24" s="338" t="s">
        <v>380</v>
      </c>
      <c r="I24" s="338"/>
    </row>
    <row r="25" spans="1:9" ht="18" customHeight="1">
      <c r="A25" s="360" t="s">
        <v>58</v>
      </c>
      <c r="B25" s="360"/>
      <c r="C25" s="228">
        <v>44</v>
      </c>
      <c r="D25" s="228">
        <v>28</v>
      </c>
      <c r="E25" s="228">
        <v>235</v>
      </c>
      <c r="F25" s="228">
        <v>3</v>
      </c>
      <c r="G25" s="228">
        <v>310</v>
      </c>
      <c r="H25" s="338" t="s">
        <v>178</v>
      </c>
      <c r="I25" s="338"/>
    </row>
    <row r="26" spans="1:9" ht="18" customHeight="1">
      <c r="A26" s="360" t="s">
        <v>229</v>
      </c>
      <c r="B26" s="360"/>
      <c r="C26" s="228">
        <v>32</v>
      </c>
      <c r="D26" s="228">
        <v>13</v>
      </c>
      <c r="E26" s="228">
        <v>190</v>
      </c>
      <c r="F26" s="228">
        <v>0</v>
      </c>
      <c r="G26" s="228">
        <v>235</v>
      </c>
      <c r="H26" s="338" t="s">
        <v>179</v>
      </c>
      <c r="I26" s="338"/>
    </row>
    <row r="27" spans="1:9" ht="18" customHeight="1">
      <c r="A27" s="360" t="s">
        <v>60</v>
      </c>
      <c r="B27" s="360"/>
      <c r="C27" s="228">
        <v>32</v>
      </c>
      <c r="D27" s="228">
        <v>29</v>
      </c>
      <c r="E27" s="228">
        <v>198</v>
      </c>
      <c r="F27" s="228">
        <v>21</v>
      </c>
      <c r="G27" s="228">
        <v>280</v>
      </c>
      <c r="H27" s="338" t="s">
        <v>180</v>
      </c>
      <c r="I27" s="338"/>
    </row>
    <row r="28" spans="1:9" ht="18" customHeight="1" thickBot="1">
      <c r="A28" s="419" t="s">
        <v>61</v>
      </c>
      <c r="B28" s="419"/>
      <c r="C28" s="127">
        <v>66</v>
      </c>
      <c r="D28" s="127">
        <v>52</v>
      </c>
      <c r="E28" s="127">
        <v>415</v>
      </c>
      <c r="F28" s="127">
        <v>0</v>
      </c>
      <c r="G28" s="127">
        <v>533</v>
      </c>
      <c r="H28" s="420" t="s">
        <v>381</v>
      </c>
      <c r="I28" s="421"/>
    </row>
    <row r="29" spans="1:9" ht="18" customHeight="1" thickBot="1">
      <c r="A29" s="359" t="s">
        <v>25</v>
      </c>
      <c r="B29" s="359"/>
      <c r="C29" s="133">
        <f>SUM(C9:C28)</f>
        <v>739</v>
      </c>
      <c r="D29" s="214">
        <f>SUM(D9:D28)</f>
        <v>596</v>
      </c>
      <c r="E29" s="214">
        <f>SUM(E9:E28)</f>
        <v>4608</v>
      </c>
      <c r="F29" s="214">
        <f>SUM(F9:F28)</f>
        <v>62</v>
      </c>
      <c r="G29" s="214">
        <f>SUM(G9:G28)</f>
        <v>6005</v>
      </c>
      <c r="H29" s="429" t="s">
        <v>298</v>
      </c>
      <c r="I29" s="429"/>
    </row>
    <row r="30" ht="13.5" thickTop="1"/>
    <row r="33" spans="2:6" ht="12.75">
      <c r="B33" s="51"/>
      <c r="C33" s="51"/>
      <c r="D33" s="41"/>
      <c r="E33" s="41"/>
      <c r="F33" s="41"/>
    </row>
    <row r="34" spans="2:6" ht="12.75">
      <c r="B34" s="41"/>
      <c r="C34" s="41"/>
      <c r="D34" s="52"/>
      <c r="E34" s="52"/>
      <c r="F34" s="52"/>
    </row>
    <row r="35" spans="2:6" ht="12.75">
      <c r="B35" s="51"/>
      <c r="C35" s="51"/>
      <c r="D35" s="52"/>
      <c r="E35" s="52"/>
      <c r="F35" s="52"/>
    </row>
    <row r="36" spans="2:6" ht="12.75">
      <c r="B36" s="41"/>
      <c r="C36" s="41"/>
      <c r="D36" s="52"/>
      <c r="E36" s="52"/>
      <c r="F36" s="52"/>
    </row>
    <row r="37" spans="2:6" ht="12.75">
      <c r="B37" s="41"/>
      <c r="C37" s="41"/>
      <c r="D37" s="51"/>
      <c r="E37" s="51"/>
      <c r="F37" s="51"/>
    </row>
    <row r="38" spans="2:6" ht="12.75">
      <c r="B38" s="41"/>
      <c r="C38" s="41"/>
      <c r="D38" s="52"/>
      <c r="E38" s="52"/>
      <c r="F38" s="52"/>
    </row>
    <row r="39" spans="2:6" ht="12.75">
      <c r="B39" s="41"/>
      <c r="C39" s="41"/>
      <c r="D39" s="52"/>
      <c r="E39" s="52"/>
      <c r="F39" s="52"/>
    </row>
    <row r="40" spans="2:6" ht="12.75">
      <c r="B40" s="41"/>
      <c r="C40" s="41"/>
      <c r="D40" s="52"/>
      <c r="E40" s="52"/>
      <c r="F40" s="52"/>
    </row>
    <row r="41" spans="2:6" ht="12.75">
      <c r="B41" s="41"/>
      <c r="C41" s="41"/>
      <c r="D41" s="52"/>
      <c r="E41" s="52"/>
      <c r="F41" s="52"/>
    </row>
    <row r="42" spans="2:6" ht="12.75">
      <c r="B42" s="41"/>
      <c r="C42" s="41"/>
      <c r="D42" s="51"/>
      <c r="E42" s="51"/>
      <c r="F42" s="51"/>
    </row>
    <row r="43" spans="2:6" ht="12.75">
      <c r="B43" s="41"/>
      <c r="C43" s="41"/>
      <c r="D43" s="51"/>
      <c r="E43" s="51"/>
      <c r="F43" s="51"/>
    </row>
    <row r="44" spans="2:6" ht="12.75">
      <c r="B44" s="41"/>
      <c r="C44" s="41"/>
      <c r="D44" s="51"/>
      <c r="E44" s="51"/>
      <c r="F44" s="51"/>
    </row>
    <row r="45" spans="2:6" ht="12.75">
      <c r="B45" s="41"/>
      <c r="C45" s="41"/>
      <c r="D45" s="51"/>
      <c r="E45" s="51"/>
      <c r="F45" s="51"/>
    </row>
    <row r="46" spans="2:6" ht="12.75">
      <c r="B46" s="41"/>
      <c r="C46" s="41"/>
      <c r="D46" s="51"/>
      <c r="E46" s="51"/>
      <c r="F46" s="51"/>
    </row>
    <row r="47" spans="2:6" ht="12.75">
      <c r="B47" s="41"/>
      <c r="C47" s="41"/>
      <c r="D47" s="51"/>
      <c r="E47" s="51"/>
      <c r="F47" s="51"/>
    </row>
    <row r="48" spans="2:6" ht="12.75">
      <c r="B48" s="41"/>
      <c r="C48" s="41"/>
      <c r="D48" s="51"/>
      <c r="E48" s="51"/>
      <c r="F48" s="51"/>
    </row>
    <row r="49" spans="2:6" ht="12.75">
      <c r="B49" s="41"/>
      <c r="C49" s="41"/>
      <c r="D49" s="51"/>
      <c r="E49" s="51"/>
      <c r="F49" s="51"/>
    </row>
    <row r="50" spans="2:6" ht="12.75">
      <c r="B50" s="41"/>
      <c r="C50" s="41"/>
      <c r="D50" s="51"/>
      <c r="E50" s="51"/>
      <c r="F50" s="51"/>
    </row>
    <row r="51" spans="2:6" ht="12.75">
      <c r="B51" s="41"/>
      <c r="C51" s="41"/>
      <c r="D51" s="51"/>
      <c r="E51" s="51"/>
      <c r="F51" s="51"/>
    </row>
    <row r="52" spans="2:6" ht="12.75">
      <c r="B52" s="41"/>
      <c r="C52" s="41"/>
      <c r="D52" s="52"/>
      <c r="E52" s="52"/>
      <c r="F52" s="41"/>
    </row>
  </sheetData>
  <sheetProtection/>
  <mergeCells count="41">
    <mergeCell ref="H20:I20"/>
    <mergeCell ref="H21:I21"/>
    <mergeCell ref="H22:I22"/>
    <mergeCell ref="H23:I23"/>
    <mergeCell ref="H25:I25"/>
    <mergeCell ref="A22:B22"/>
    <mergeCell ref="H26:I26"/>
    <mergeCell ref="H27:I27"/>
    <mergeCell ref="H28:I28"/>
    <mergeCell ref="H29:I29"/>
    <mergeCell ref="H24:I24"/>
    <mergeCell ref="A4:E4"/>
    <mergeCell ref="A10:B10"/>
    <mergeCell ref="A28:B28"/>
    <mergeCell ref="A29:B29"/>
    <mergeCell ref="A25:B25"/>
    <mergeCell ref="A26:B26"/>
    <mergeCell ref="A27:B27"/>
    <mergeCell ref="A24:B24"/>
    <mergeCell ref="A20:B20"/>
    <mergeCell ref="A21:B21"/>
    <mergeCell ref="H9:I9"/>
    <mergeCell ref="A23:B23"/>
    <mergeCell ref="A19:B19"/>
    <mergeCell ref="H19:I19"/>
    <mergeCell ref="A9:B9"/>
    <mergeCell ref="A1:I1"/>
    <mergeCell ref="A5:B8"/>
    <mergeCell ref="C6:G6"/>
    <mergeCell ref="H5:I8"/>
    <mergeCell ref="C5:G5"/>
    <mergeCell ref="A2:I3"/>
    <mergeCell ref="A11:B11"/>
    <mergeCell ref="A12:B12"/>
    <mergeCell ref="A13:A18"/>
    <mergeCell ref="F4:I4"/>
    <mergeCell ref="O10:O14"/>
    <mergeCell ref="I13:I18"/>
    <mergeCell ref="H10:I10"/>
    <mergeCell ref="H11:I11"/>
    <mergeCell ref="H12:I12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26"/>
  <sheetViews>
    <sheetView rightToLeft="1" view="pageBreakPreview" zoomScaleNormal="75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16.421875" style="0" customWidth="1"/>
    <col min="4" max="8" width="17.28125" style="0" customWidth="1"/>
    <col min="9" max="9" width="16.421875" style="0" customWidth="1"/>
    <col min="10" max="10" width="5.8515625" style="0" customWidth="1"/>
  </cols>
  <sheetData>
    <row r="1" spans="1:10" ht="39.75" customHeight="1">
      <c r="A1" s="339" t="s">
        <v>561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39.75" customHeight="1">
      <c r="A2" s="339" t="s">
        <v>570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21" customHeight="1" thickBot="1">
      <c r="A3" s="345" t="s">
        <v>273</v>
      </c>
      <c r="B3" s="345"/>
      <c r="C3" s="345"/>
      <c r="D3" s="345"/>
      <c r="E3" s="345"/>
      <c r="F3" s="345"/>
      <c r="G3" s="345"/>
      <c r="H3" s="345"/>
      <c r="I3" s="346" t="s">
        <v>513</v>
      </c>
      <c r="J3" s="346"/>
    </row>
    <row r="4" spans="1:10" ht="34.5" customHeight="1" thickTop="1">
      <c r="A4" s="340" t="s">
        <v>29</v>
      </c>
      <c r="B4" s="340"/>
      <c r="C4" s="144" t="s">
        <v>451</v>
      </c>
      <c r="D4" s="217" t="s">
        <v>126</v>
      </c>
      <c r="E4" s="217" t="s">
        <v>452</v>
      </c>
      <c r="F4" s="217" t="s">
        <v>453</v>
      </c>
      <c r="G4" s="217" t="s">
        <v>454</v>
      </c>
      <c r="H4" s="217" t="s">
        <v>455</v>
      </c>
      <c r="I4" s="340" t="s">
        <v>290</v>
      </c>
      <c r="J4" s="340"/>
    </row>
    <row r="5" spans="1:10" ht="48" customHeight="1" thickBot="1">
      <c r="A5" s="341"/>
      <c r="B5" s="341"/>
      <c r="C5" s="144" t="s">
        <v>457</v>
      </c>
      <c r="D5" s="144" t="s">
        <v>186</v>
      </c>
      <c r="E5" s="144" t="s">
        <v>516</v>
      </c>
      <c r="F5" s="144" t="s">
        <v>291</v>
      </c>
      <c r="G5" s="144" t="s">
        <v>458</v>
      </c>
      <c r="H5" s="144" t="s">
        <v>295</v>
      </c>
      <c r="I5" s="341"/>
      <c r="J5" s="341"/>
    </row>
    <row r="6" spans="1:10" ht="15.75" customHeight="1">
      <c r="A6" s="342" t="s">
        <v>41</v>
      </c>
      <c r="B6" s="342"/>
      <c r="C6" s="251">
        <v>82</v>
      </c>
      <c r="D6" s="251">
        <v>14713</v>
      </c>
      <c r="E6" s="251">
        <v>482</v>
      </c>
      <c r="F6" s="251">
        <v>243</v>
      </c>
      <c r="G6" s="251">
        <v>75</v>
      </c>
      <c r="H6" s="251">
        <v>51</v>
      </c>
      <c r="I6" s="343" t="s">
        <v>429</v>
      </c>
      <c r="J6" s="344"/>
    </row>
    <row r="7" spans="1:10" ht="15.75">
      <c r="A7" s="347" t="s">
        <v>42</v>
      </c>
      <c r="B7" s="347"/>
      <c r="C7" s="105">
        <v>54</v>
      </c>
      <c r="D7" s="105">
        <v>8939</v>
      </c>
      <c r="E7" s="105">
        <v>414</v>
      </c>
      <c r="F7" s="105">
        <v>182</v>
      </c>
      <c r="G7" s="105">
        <v>53</v>
      </c>
      <c r="H7" s="105">
        <v>27</v>
      </c>
      <c r="I7" s="338" t="s">
        <v>375</v>
      </c>
      <c r="J7" s="338"/>
    </row>
    <row r="8" spans="1:10" ht="15.75">
      <c r="A8" s="236" t="s">
        <v>43</v>
      </c>
      <c r="B8" s="219"/>
      <c r="C8" s="105">
        <v>97</v>
      </c>
      <c r="D8" s="105">
        <v>13317</v>
      </c>
      <c r="E8" s="105">
        <v>456</v>
      </c>
      <c r="F8" s="105">
        <v>336</v>
      </c>
      <c r="G8" s="105">
        <v>92</v>
      </c>
      <c r="H8" s="105">
        <v>72</v>
      </c>
      <c r="I8" s="338" t="s">
        <v>171</v>
      </c>
      <c r="J8" s="338"/>
    </row>
    <row r="9" spans="1:10" ht="15.75">
      <c r="A9" s="236" t="s">
        <v>44</v>
      </c>
      <c r="B9" s="219"/>
      <c r="C9" s="105">
        <v>56</v>
      </c>
      <c r="D9" s="105">
        <v>8028</v>
      </c>
      <c r="E9" s="105">
        <v>424</v>
      </c>
      <c r="F9" s="105">
        <v>170</v>
      </c>
      <c r="G9" s="105">
        <v>56</v>
      </c>
      <c r="H9" s="105">
        <v>45</v>
      </c>
      <c r="I9" s="338" t="s">
        <v>305</v>
      </c>
      <c r="J9" s="338"/>
    </row>
    <row r="10" spans="1:10" ht="15.75" customHeight="1">
      <c r="A10" s="348" t="s">
        <v>608</v>
      </c>
      <c r="B10" s="220" t="s">
        <v>365</v>
      </c>
      <c r="C10" s="105">
        <v>44</v>
      </c>
      <c r="D10" s="105">
        <v>9607</v>
      </c>
      <c r="E10" s="105">
        <v>485</v>
      </c>
      <c r="F10" s="105">
        <v>217</v>
      </c>
      <c r="G10" s="105">
        <v>41</v>
      </c>
      <c r="H10" s="105">
        <v>39</v>
      </c>
      <c r="I10" s="169" t="s">
        <v>564</v>
      </c>
      <c r="J10" s="351" t="s">
        <v>172</v>
      </c>
    </row>
    <row r="11" spans="1:10" ht="15.75">
      <c r="A11" s="349"/>
      <c r="B11" s="220" t="s">
        <v>264</v>
      </c>
      <c r="C11" s="105">
        <v>94</v>
      </c>
      <c r="D11" s="105">
        <v>18104</v>
      </c>
      <c r="E11" s="105">
        <v>766</v>
      </c>
      <c r="F11" s="105">
        <v>358</v>
      </c>
      <c r="G11" s="105">
        <v>89</v>
      </c>
      <c r="H11" s="105">
        <v>79</v>
      </c>
      <c r="I11" s="169" t="s">
        <v>565</v>
      </c>
      <c r="J11" s="352"/>
    </row>
    <row r="12" spans="1:10" ht="15.75">
      <c r="A12" s="349"/>
      <c r="B12" s="220" t="s">
        <v>265</v>
      </c>
      <c r="C12" s="105">
        <v>31</v>
      </c>
      <c r="D12" s="105">
        <v>7240</v>
      </c>
      <c r="E12" s="105">
        <v>237</v>
      </c>
      <c r="F12" s="105">
        <v>124</v>
      </c>
      <c r="G12" s="105">
        <v>31</v>
      </c>
      <c r="H12" s="105">
        <v>19</v>
      </c>
      <c r="I12" s="154" t="s">
        <v>566</v>
      </c>
      <c r="J12" s="352"/>
    </row>
    <row r="13" spans="1:10" ht="15.75">
      <c r="A13" s="349"/>
      <c r="B13" s="220" t="s">
        <v>366</v>
      </c>
      <c r="C13" s="105">
        <v>84</v>
      </c>
      <c r="D13" s="105">
        <v>9168</v>
      </c>
      <c r="E13" s="105">
        <v>579</v>
      </c>
      <c r="F13" s="105">
        <v>285</v>
      </c>
      <c r="G13" s="105">
        <v>84</v>
      </c>
      <c r="H13" s="105">
        <v>72</v>
      </c>
      <c r="I13" s="154" t="s">
        <v>376</v>
      </c>
      <c r="J13" s="352"/>
    </row>
    <row r="14" spans="1:10" ht="15.75">
      <c r="A14" s="349"/>
      <c r="B14" s="220" t="s">
        <v>367</v>
      </c>
      <c r="C14" s="105">
        <v>47</v>
      </c>
      <c r="D14" s="105">
        <v>9292</v>
      </c>
      <c r="E14" s="105">
        <v>418</v>
      </c>
      <c r="F14" s="105">
        <v>189</v>
      </c>
      <c r="G14" s="105">
        <v>47</v>
      </c>
      <c r="H14" s="105">
        <v>39</v>
      </c>
      <c r="I14" s="154" t="s">
        <v>377</v>
      </c>
      <c r="J14" s="352"/>
    </row>
    <row r="15" spans="1:10" ht="15.75">
      <c r="A15" s="350"/>
      <c r="B15" s="220" t="s">
        <v>368</v>
      </c>
      <c r="C15" s="105">
        <v>45</v>
      </c>
      <c r="D15" s="105">
        <v>7853</v>
      </c>
      <c r="E15" s="105">
        <v>344</v>
      </c>
      <c r="F15" s="105">
        <v>177</v>
      </c>
      <c r="G15" s="105">
        <v>45</v>
      </c>
      <c r="H15" s="105">
        <v>36</v>
      </c>
      <c r="I15" s="171" t="s">
        <v>378</v>
      </c>
      <c r="J15" s="353"/>
    </row>
    <row r="16" spans="1:10" ht="15.75">
      <c r="A16" s="236" t="s">
        <v>52</v>
      </c>
      <c r="B16" s="219"/>
      <c r="C16" s="105">
        <v>52</v>
      </c>
      <c r="D16" s="105">
        <v>7084</v>
      </c>
      <c r="E16" s="105">
        <v>370</v>
      </c>
      <c r="F16" s="105">
        <v>179</v>
      </c>
      <c r="G16" s="105">
        <v>50</v>
      </c>
      <c r="H16" s="105">
        <v>3</v>
      </c>
      <c r="I16" s="338" t="s">
        <v>379</v>
      </c>
      <c r="J16" s="338"/>
    </row>
    <row r="17" spans="1:10" ht="15.75">
      <c r="A17" s="236" t="s">
        <v>53</v>
      </c>
      <c r="B17" s="219"/>
      <c r="C17" s="105">
        <v>90</v>
      </c>
      <c r="D17" s="105">
        <v>11304</v>
      </c>
      <c r="E17" s="105">
        <v>472</v>
      </c>
      <c r="F17" s="105">
        <v>259</v>
      </c>
      <c r="G17" s="105">
        <v>88</v>
      </c>
      <c r="H17" s="105">
        <v>90</v>
      </c>
      <c r="I17" s="338" t="s">
        <v>173</v>
      </c>
      <c r="J17" s="338"/>
    </row>
    <row r="18" spans="1:10" ht="15.75">
      <c r="A18" s="236" t="s">
        <v>54</v>
      </c>
      <c r="B18" s="219"/>
      <c r="C18" s="105">
        <v>65</v>
      </c>
      <c r="D18" s="105">
        <v>8936</v>
      </c>
      <c r="E18" s="105">
        <v>423</v>
      </c>
      <c r="F18" s="105">
        <v>239</v>
      </c>
      <c r="G18" s="105">
        <v>65</v>
      </c>
      <c r="H18" s="105">
        <v>50</v>
      </c>
      <c r="I18" s="338" t="s">
        <v>174</v>
      </c>
      <c r="J18" s="338"/>
    </row>
    <row r="19" spans="1:10" ht="15.75">
      <c r="A19" s="236" t="s">
        <v>55</v>
      </c>
      <c r="B19" s="219"/>
      <c r="C19" s="105">
        <v>56</v>
      </c>
      <c r="D19" s="105">
        <v>10730</v>
      </c>
      <c r="E19" s="105">
        <v>349</v>
      </c>
      <c r="F19" s="105">
        <v>199</v>
      </c>
      <c r="G19" s="105">
        <v>56</v>
      </c>
      <c r="H19" s="105">
        <v>45</v>
      </c>
      <c r="I19" s="338" t="s">
        <v>175</v>
      </c>
      <c r="J19" s="338"/>
    </row>
    <row r="20" spans="1:10" ht="15.75">
      <c r="A20" s="236" t="s">
        <v>134</v>
      </c>
      <c r="B20" s="219"/>
      <c r="C20" s="105">
        <v>48</v>
      </c>
      <c r="D20" s="105">
        <v>9037</v>
      </c>
      <c r="E20" s="105">
        <v>359</v>
      </c>
      <c r="F20" s="105">
        <v>154</v>
      </c>
      <c r="G20" s="105">
        <v>48</v>
      </c>
      <c r="H20" s="105">
        <v>35</v>
      </c>
      <c r="I20" s="338" t="s">
        <v>176</v>
      </c>
      <c r="J20" s="338"/>
    </row>
    <row r="21" spans="1:10" ht="15.75">
      <c r="A21" s="236" t="s">
        <v>57</v>
      </c>
      <c r="B21" s="219"/>
      <c r="C21" s="105">
        <v>24</v>
      </c>
      <c r="D21" s="105">
        <v>4317</v>
      </c>
      <c r="E21" s="105">
        <v>166</v>
      </c>
      <c r="F21" s="105">
        <v>79</v>
      </c>
      <c r="G21" s="105">
        <v>24</v>
      </c>
      <c r="H21" s="105">
        <v>20</v>
      </c>
      <c r="I21" s="338" t="s">
        <v>380</v>
      </c>
      <c r="J21" s="338"/>
    </row>
    <row r="22" spans="1:10" ht="15.75">
      <c r="A22" s="236" t="s">
        <v>58</v>
      </c>
      <c r="B22" s="219"/>
      <c r="C22" s="105">
        <v>56</v>
      </c>
      <c r="D22" s="105">
        <v>9530</v>
      </c>
      <c r="E22" s="105">
        <v>353</v>
      </c>
      <c r="F22" s="105">
        <v>154</v>
      </c>
      <c r="G22" s="105">
        <v>56</v>
      </c>
      <c r="H22" s="105">
        <v>48</v>
      </c>
      <c r="I22" s="338" t="s">
        <v>178</v>
      </c>
      <c r="J22" s="338"/>
    </row>
    <row r="23" spans="1:10" ht="15.75">
      <c r="A23" s="236" t="s">
        <v>59</v>
      </c>
      <c r="B23" s="219"/>
      <c r="C23" s="105">
        <v>53</v>
      </c>
      <c r="D23" s="105">
        <v>8046</v>
      </c>
      <c r="E23" s="105">
        <v>306</v>
      </c>
      <c r="F23" s="105">
        <v>153</v>
      </c>
      <c r="G23" s="105">
        <v>51</v>
      </c>
      <c r="H23" s="105">
        <v>31</v>
      </c>
      <c r="I23" s="338" t="s">
        <v>179</v>
      </c>
      <c r="J23" s="338"/>
    </row>
    <row r="24" spans="1:10" ht="15.75">
      <c r="A24" s="236" t="s">
        <v>60</v>
      </c>
      <c r="B24" s="219"/>
      <c r="C24" s="105">
        <v>35</v>
      </c>
      <c r="D24" s="105">
        <v>9215</v>
      </c>
      <c r="E24" s="105">
        <v>297</v>
      </c>
      <c r="F24" s="105">
        <v>181</v>
      </c>
      <c r="G24" s="105">
        <v>35</v>
      </c>
      <c r="H24" s="105">
        <v>19</v>
      </c>
      <c r="I24" s="338" t="s">
        <v>180</v>
      </c>
      <c r="J24" s="338"/>
    </row>
    <row r="25" spans="1:10" ht="16.5" thickBot="1">
      <c r="A25" s="237" t="s">
        <v>61</v>
      </c>
      <c r="B25" s="218"/>
      <c r="C25" s="107">
        <v>146</v>
      </c>
      <c r="D25" s="107">
        <v>24920</v>
      </c>
      <c r="E25" s="107">
        <v>842</v>
      </c>
      <c r="F25" s="107">
        <v>465</v>
      </c>
      <c r="G25" s="107">
        <v>140</v>
      </c>
      <c r="H25" s="107">
        <v>137</v>
      </c>
      <c r="I25" s="355" t="s">
        <v>381</v>
      </c>
      <c r="J25" s="356"/>
    </row>
    <row r="26" spans="1:10" ht="16.5" thickBot="1">
      <c r="A26" s="354" t="s">
        <v>25</v>
      </c>
      <c r="B26" s="354"/>
      <c r="C26" s="96">
        <f aca="true" t="shared" si="0" ref="C26:H26">SUM(C6:C25)</f>
        <v>1259</v>
      </c>
      <c r="D26" s="96">
        <f t="shared" si="0"/>
        <v>209380</v>
      </c>
      <c r="E26" s="96">
        <f t="shared" si="0"/>
        <v>8542</v>
      </c>
      <c r="F26" s="96">
        <f t="shared" si="0"/>
        <v>4343</v>
      </c>
      <c r="G26" s="96">
        <f t="shared" si="0"/>
        <v>1226</v>
      </c>
      <c r="H26" s="96">
        <f t="shared" si="0"/>
        <v>957</v>
      </c>
      <c r="I26" s="357" t="s">
        <v>298</v>
      </c>
      <c r="J26" s="357"/>
    </row>
    <row r="27" ht="13.5" thickTop="1"/>
  </sheetData>
  <sheetProtection/>
  <mergeCells count="26">
    <mergeCell ref="I18:J18"/>
    <mergeCell ref="I19:J19"/>
    <mergeCell ref="A26:B26"/>
    <mergeCell ref="I22:J22"/>
    <mergeCell ref="I23:J23"/>
    <mergeCell ref="I24:J24"/>
    <mergeCell ref="I25:J25"/>
    <mergeCell ref="I26:J26"/>
    <mergeCell ref="I20:J20"/>
    <mergeCell ref="I21:J21"/>
    <mergeCell ref="A7:B7"/>
    <mergeCell ref="I7:J7"/>
    <mergeCell ref="I8:J8"/>
    <mergeCell ref="I9:J9"/>
    <mergeCell ref="A10:A15"/>
    <mergeCell ref="J10:J15"/>
    <mergeCell ref="I16:J16"/>
    <mergeCell ref="I17:J17"/>
    <mergeCell ref="A1:J1"/>
    <mergeCell ref="A2:J2"/>
    <mergeCell ref="A4:B5"/>
    <mergeCell ref="I4:J5"/>
    <mergeCell ref="A6:B6"/>
    <mergeCell ref="I6:J6"/>
    <mergeCell ref="A3:H3"/>
    <mergeCell ref="I3:J3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CS49"/>
  <sheetViews>
    <sheetView rightToLeft="1" view="pageBreakPreview" zoomScale="80" zoomScaleNormal="75" zoomScaleSheetLayoutView="80" zoomScalePageLayoutView="0" workbookViewId="0" topLeftCell="A1">
      <selection activeCell="A1" sqref="A1:N1"/>
    </sheetView>
  </sheetViews>
  <sheetFormatPr defaultColWidth="9.140625" defaultRowHeight="12.75"/>
  <cols>
    <col min="1" max="1" width="6.28125" style="42" customWidth="1"/>
    <col min="2" max="2" width="10.421875" style="42" customWidth="1"/>
    <col min="3" max="3" width="11.7109375" style="42" customWidth="1"/>
    <col min="4" max="4" width="12.00390625" style="42" customWidth="1"/>
    <col min="5" max="5" width="11.57421875" style="42" customWidth="1"/>
    <col min="6" max="6" width="13.421875" style="42" customWidth="1"/>
    <col min="7" max="7" width="16.421875" style="42" customWidth="1"/>
    <col min="8" max="8" width="17.7109375" style="42" customWidth="1"/>
    <col min="9" max="9" width="8.7109375" style="42" customWidth="1"/>
    <col min="10" max="10" width="9.421875" style="42" customWidth="1"/>
    <col min="11" max="11" width="12.00390625" style="42" customWidth="1"/>
    <col min="12" max="12" width="8.00390625" style="42" customWidth="1"/>
    <col min="13" max="13" width="16.57421875" style="42" customWidth="1"/>
    <col min="14" max="14" width="7.00390625" style="42" customWidth="1"/>
    <col min="15" max="16384" width="9.140625" style="42" customWidth="1"/>
  </cols>
  <sheetData>
    <row r="1" spans="1:14" ht="21" customHeight="1">
      <c r="A1" s="396" t="s">
        <v>543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21.75" customHeight="1">
      <c r="A2" s="543" t="s">
        <v>588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</row>
    <row r="3" spans="1:14" ht="21.75" customHeight="1" thickBot="1">
      <c r="A3" s="370" t="s">
        <v>439</v>
      </c>
      <c r="B3" s="370"/>
      <c r="C3" s="370"/>
      <c r="D3" s="370"/>
      <c r="E3" s="370"/>
      <c r="F3" s="370"/>
      <c r="G3" s="370"/>
      <c r="H3" s="370"/>
      <c r="I3" s="371" t="s">
        <v>494</v>
      </c>
      <c r="J3" s="371"/>
      <c r="K3" s="371"/>
      <c r="L3" s="371"/>
      <c r="M3" s="371"/>
      <c r="N3" s="371"/>
    </row>
    <row r="4" spans="1:14" s="88" customFormat="1" ht="15.75" customHeight="1" thickTop="1">
      <c r="A4" s="365" t="s">
        <v>29</v>
      </c>
      <c r="B4" s="365"/>
      <c r="C4" s="365" t="s">
        <v>169</v>
      </c>
      <c r="D4" s="365"/>
      <c r="E4" s="365"/>
      <c r="F4" s="365"/>
      <c r="G4" s="365"/>
      <c r="H4" s="365"/>
      <c r="I4" s="365"/>
      <c r="J4" s="365"/>
      <c r="K4" s="365"/>
      <c r="L4" s="365"/>
      <c r="M4" s="365" t="s">
        <v>290</v>
      </c>
      <c r="N4" s="365"/>
    </row>
    <row r="5" spans="1:97" s="89" customFormat="1" ht="18.75" customHeight="1" thickBot="1">
      <c r="A5" s="366"/>
      <c r="B5" s="366"/>
      <c r="C5" s="366" t="s">
        <v>192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</row>
    <row r="6" spans="1:97" s="43" customFormat="1" ht="15.75">
      <c r="A6" s="366"/>
      <c r="B6" s="366"/>
      <c r="C6" s="136" t="s">
        <v>85</v>
      </c>
      <c r="D6" s="136" t="s">
        <v>112</v>
      </c>
      <c r="E6" s="136" t="s">
        <v>113</v>
      </c>
      <c r="F6" s="432" t="s">
        <v>300</v>
      </c>
      <c r="G6" s="432"/>
      <c r="H6" s="432"/>
      <c r="I6" s="432" t="s">
        <v>301</v>
      </c>
      <c r="J6" s="432"/>
      <c r="K6" s="144" t="s">
        <v>114</v>
      </c>
      <c r="L6" s="145" t="s">
        <v>25</v>
      </c>
      <c r="M6" s="366"/>
      <c r="N6" s="366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</row>
    <row r="7" spans="1:97" s="43" customFormat="1" ht="25.5" customHeight="1">
      <c r="A7" s="366"/>
      <c r="B7" s="366"/>
      <c r="C7" s="430" t="s">
        <v>193</v>
      </c>
      <c r="D7" s="430" t="s">
        <v>194</v>
      </c>
      <c r="E7" s="430" t="s">
        <v>195</v>
      </c>
      <c r="F7" s="432" t="s">
        <v>299</v>
      </c>
      <c r="G7" s="432"/>
      <c r="H7" s="432"/>
      <c r="I7" s="432" t="s">
        <v>302</v>
      </c>
      <c r="J7" s="432"/>
      <c r="K7" s="437" t="s">
        <v>199</v>
      </c>
      <c r="L7" s="433" t="s">
        <v>298</v>
      </c>
      <c r="M7" s="366"/>
      <c r="N7" s="366"/>
      <c r="O7" s="119"/>
      <c r="P7" s="119"/>
      <c r="Q7" s="88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</row>
    <row r="8" spans="1:23" s="40" customFormat="1" ht="17.25" customHeight="1">
      <c r="A8" s="366"/>
      <c r="B8" s="366"/>
      <c r="C8" s="430"/>
      <c r="D8" s="430"/>
      <c r="E8" s="430"/>
      <c r="F8" s="144" t="s">
        <v>88</v>
      </c>
      <c r="G8" s="144" t="s">
        <v>115</v>
      </c>
      <c r="H8" s="144" t="s">
        <v>89</v>
      </c>
      <c r="I8" s="144" t="s">
        <v>90</v>
      </c>
      <c r="J8" s="144" t="s">
        <v>116</v>
      </c>
      <c r="K8" s="437"/>
      <c r="L8" s="433"/>
      <c r="M8" s="366"/>
      <c r="N8" s="366"/>
      <c r="W8" s="126"/>
    </row>
    <row r="9" spans="1:14" s="40" customFormat="1" ht="34.5" customHeight="1" thickBot="1">
      <c r="A9" s="377"/>
      <c r="B9" s="377"/>
      <c r="C9" s="431"/>
      <c r="D9" s="431"/>
      <c r="E9" s="431"/>
      <c r="F9" s="141" t="s">
        <v>196</v>
      </c>
      <c r="G9" s="141" t="s">
        <v>197</v>
      </c>
      <c r="H9" s="141" t="s">
        <v>198</v>
      </c>
      <c r="I9" s="141" t="s">
        <v>201</v>
      </c>
      <c r="J9" s="141" t="s">
        <v>200</v>
      </c>
      <c r="K9" s="438"/>
      <c r="L9" s="434"/>
      <c r="M9" s="377"/>
      <c r="N9" s="377"/>
    </row>
    <row r="10" spans="1:16" s="40" customFormat="1" ht="19.5" customHeight="1">
      <c r="A10" s="418" t="s">
        <v>41</v>
      </c>
      <c r="B10" s="418"/>
      <c r="C10" s="105">
        <v>84</v>
      </c>
      <c r="D10" s="105">
        <v>122</v>
      </c>
      <c r="E10" s="105">
        <v>18</v>
      </c>
      <c r="F10" s="105">
        <v>20</v>
      </c>
      <c r="G10" s="105">
        <v>27</v>
      </c>
      <c r="H10" s="105">
        <v>2</v>
      </c>
      <c r="I10" s="105">
        <v>2</v>
      </c>
      <c r="J10" s="105">
        <v>0</v>
      </c>
      <c r="K10" s="105">
        <v>3</v>
      </c>
      <c r="L10" s="105">
        <v>278</v>
      </c>
      <c r="M10" s="540" t="s">
        <v>429</v>
      </c>
      <c r="N10" s="540"/>
      <c r="P10" s="40">
        <f>K10+I10+H10+G10+F10+E10+D10+C10</f>
        <v>278</v>
      </c>
    </row>
    <row r="11" spans="1:18" ht="19.5" customHeight="1">
      <c r="A11" s="360" t="s">
        <v>42</v>
      </c>
      <c r="B11" s="360"/>
      <c r="C11" s="105">
        <v>62</v>
      </c>
      <c r="D11" s="105">
        <v>252</v>
      </c>
      <c r="E11" s="105">
        <v>0</v>
      </c>
      <c r="F11" s="105">
        <v>43</v>
      </c>
      <c r="G11" s="105">
        <v>10</v>
      </c>
      <c r="H11" s="105">
        <v>0</v>
      </c>
      <c r="I11" s="105">
        <v>2</v>
      </c>
      <c r="J11" s="105">
        <v>0</v>
      </c>
      <c r="K11" s="105">
        <v>0</v>
      </c>
      <c r="L11" s="105">
        <v>369</v>
      </c>
      <c r="M11" s="541" t="s">
        <v>375</v>
      </c>
      <c r="N11" s="542"/>
      <c r="R11" s="129"/>
    </row>
    <row r="12" spans="1:14" ht="19.5" customHeight="1">
      <c r="A12" s="360" t="s">
        <v>43</v>
      </c>
      <c r="B12" s="360"/>
      <c r="C12" s="105">
        <v>0</v>
      </c>
      <c r="D12" s="105">
        <v>92</v>
      </c>
      <c r="E12" s="105">
        <v>202</v>
      </c>
      <c r="F12" s="105">
        <v>3</v>
      </c>
      <c r="G12" s="105">
        <v>42</v>
      </c>
      <c r="H12" s="105">
        <v>0</v>
      </c>
      <c r="I12" s="105">
        <v>0</v>
      </c>
      <c r="J12" s="105">
        <v>0</v>
      </c>
      <c r="K12" s="105">
        <v>0</v>
      </c>
      <c r="L12" s="105">
        <v>339</v>
      </c>
      <c r="M12" s="372" t="s">
        <v>171</v>
      </c>
      <c r="N12" s="372"/>
    </row>
    <row r="13" spans="1:14" ht="19.5" customHeight="1">
      <c r="A13" s="360" t="s">
        <v>228</v>
      </c>
      <c r="B13" s="360"/>
      <c r="C13" s="228">
        <v>97</v>
      </c>
      <c r="D13" s="105">
        <v>129</v>
      </c>
      <c r="E13" s="105">
        <v>4</v>
      </c>
      <c r="F13" s="105">
        <v>22</v>
      </c>
      <c r="G13" s="105">
        <v>88</v>
      </c>
      <c r="H13" s="105">
        <v>5</v>
      </c>
      <c r="I13" s="105">
        <v>0</v>
      </c>
      <c r="J13" s="105">
        <v>0</v>
      </c>
      <c r="K13" s="105">
        <v>0</v>
      </c>
      <c r="L13" s="105">
        <v>345</v>
      </c>
      <c r="M13" s="372" t="s">
        <v>305</v>
      </c>
      <c r="N13" s="372"/>
    </row>
    <row r="14" spans="1:14" ht="19.5" customHeight="1">
      <c r="A14" s="348" t="s">
        <v>608</v>
      </c>
      <c r="B14" s="109" t="s">
        <v>263</v>
      </c>
      <c r="C14" s="105">
        <v>74</v>
      </c>
      <c r="D14" s="105">
        <v>122</v>
      </c>
      <c r="E14" s="105">
        <v>12</v>
      </c>
      <c r="F14" s="105">
        <v>61</v>
      </c>
      <c r="G14" s="105">
        <v>116</v>
      </c>
      <c r="H14" s="105">
        <v>7</v>
      </c>
      <c r="I14" s="105">
        <v>4</v>
      </c>
      <c r="J14" s="105">
        <v>0</v>
      </c>
      <c r="K14" s="105">
        <v>1</v>
      </c>
      <c r="L14" s="105">
        <v>397</v>
      </c>
      <c r="M14" s="221" t="s">
        <v>564</v>
      </c>
      <c r="N14" s="351" t="s">
        <v>172</v>
      </c>
    </row>
    <row r="15" spans="1:14" ht="19.5" customHeight="1">
      <c r="A15" s="349"/>
      <c r="B15" s="109" t="s">
        <v>264</v>
      </c>
      <c r="C15" s="105">
        <v>112</v>
      </c>
      <c r="D15" s="105">
        <v>142</v>
      </c>
      <c r="E15" s="105">
        <v>3</v>
      </c>
      <c r="F15" s="105">
        <v>59</v>
      </c>
      <c r="G15" s="105">
        <v>130</v>
      </c>
      <c r="H15" s="105">
        <v>12</v>
      </c>
      <c r="I15" s="105">
        <v>7</v>
      </c>
      <c r="J15" s="105">
        <v>1</v>
      </c>
      <c r="K15" s="105">
        <v>4</v>
      </c>
      <c r="L15" s="105">
        <v>470</v>
      </c>
      <c r="M15" s="221" t="s">
        <v>565</v>
      </c>
      <c r="N15" s="352"/>
    </row>
    <row r="16" spans="1:14" ht="19.5" customHeight="1">
      <c r="A16" s="349"/>
      <c r="B16" s="109" t="s">
        <v>265</v>
      </c>
      <c r="C16" s="105">
        <v>35</v>
      </c>
      <c r="D16" s="105">
        <v>51</v>
      </c>
      <c r="E16" s="105">
        <v>2</v>
      </c>
      <c r="F16" s="105">
        <v>27</v>
      </c>
      <c r="G16" s="105">
        <v>51</v>
      </c>
      <c r="H16" s="105">
        <v>2</v>
      </c>
      <c r="I16" s="105">
        <v>1</v>
      </c>
      <c r="J16" s="105">
        <v>0</v>
      </c>
      <c r="K16" s="105">
        <v>0</v>
      </c>
      <c r="L16" s="105">
        <v>169</v>
      </c>
      <c r="M16" s="234" t="s">
        <v>566</v>
      </c>
      <c r="N16" s="352"/>
    </row>
    <row r="17" spans="1:14" ht="19.5" customHeight="1">
      <c r="A17" s="349"/>
      <c r="B17" s="109" t="s">
        <v>266</v>
      </c>
      <c r="C17" s="105">
        <v>90</v>
      </c>
      <c r="D17" s="105">
        <v>110</v>
      </c>
      <c r="E17" s="105">
        <v>13</v>
      </c>
      <c r="F17" s="105">
        <v>30</v>
      </c>
      <c r="G17" s="105">
        <v>82</v>
      </c>
      <c r="H17" s="105">
        <v>3</v>
      </c>
      <c r="I17" s="105">
        <v>0</v>
      </c>
      <c r="J17" s="105">
        <v>0</v>
      </c>
      <c r="K17" s="105">
        <v>0</v>
      </c>
      <c r="L17" s="105">
        <v>328</v>
      </c>
      <c r="M17" s="234" t="s">
        <v>376</v>
      </c>
      <c r="N17" s="352"/>
    </row>
    <row r="18" spans="1:14" ht="19.5" customHeight="1">
      <c r="A18" s="349"/>
      <c r="B18" s="109" t="s">
        <v>267</v>
      </c>
      <c r="C18" s="105">
        <v>36</v>
      </c>
      <c r="D18" s="105">
        <v>145</v>
      </c>
      <c r="E18" s="105">
        <v>16</v>
      </c>
      <c r="F18" s="105">
        <v>13</v>
      </c>
      <c r="G18" s="105">
        <v>111</v>
      </c>
      <c r="H18" s="105">
        <v>10</v>
      </c>
      <c r="I18" s="105">
        <v>2</v>
      </c>
      <c r="J18" s="105">
        <v>1</v>
      </c>
      <c r="K18" s="105">
        <v>0</v>
      </c>
      <c r="L18" s="105">
        <v>334</v>
      </c>
      <c r="M18" s="234" t="s">
        <v>377</v>
      </c>
      <c r="N18" s="352"/>
    </row>
    <row r="19" spans="1:18" ht="19.5" customHeight="1">
      <c r="A19" s="350"/>
      <c r="B19" s="109" t="s">
        <v>268</v>
      </c>
      <c r="C19" s="105">
        <v>24</v>
      </c>
      <c r="D19" s="105">
        <v>67</v>
      </c>
      <c r="E19" s="105">
        <v>2</v>
      </c>
      <c r="F19" s="105">
        <v>16</v>
      </c>
      <c r="G19" s="105">
        <v>79</v>
      </c>
      <c r="H19" s="105">
        <v>6</v>
      </c>
      <c r="I19" s="105">
        <v>1</v>
      </c>
      <c r="J19" s="105">
        <v>0</v>
      </c>
      <c r="K19" s="105">
        <v>0</v>
      </c>
      <c r="L19" s="105">
        <v>195</v>
      </c>
      <c r="M19" s="222" t="s">
        <v>378</v>
      </c>
      <c r="N19" s="353"/>
      <c r="R19" s="120"/>
    </row>
    <row r="20" spans="1:14" ht="19.5" customHeight="1">
      <c r="A20" s="360" t="s">
        <v>52</v>
      </c>
      <c r="B20" s="360"/>
      <c r="C20" s="105">
        <v>74</v>
      </c>
      <c r="D20" s="105">
        <v>99</v>
      </c>
      <c r="E20" s="105">
        <v>2</v>
      </c>
      <c r="F20" s="105">
        <v>8</v>
      </c>
      <c r="G20" s="105">
        <v>8</v>
      </c>
      <c r="H20" s="105">
        <v>2</v>
      </c>
      <c r="I20" s="105">
        <v>1</v>
      </c>
      <c r="J20" s="105">
        <v>0</v>
      </c>
      <c r="K20" s="105">
        <v>4</v>
      </c>
      <c r="L20" s="105">
        <v>198</v>
      </c>
      <c r="M20" s="338" t="s">
        <v>379</v>
      </c>
      <c r="N20" s="338"/>
    </row>
    <row r="21" spans="1:14" ht="17.25" customHeight="1">
      <c r="A21" s="360" t="s">
        <v>53</v>
      </c>
      <c r="B21" s="360"/>
      <c r="C21" s="105">
        <v>96</v>
      </c>
      <c r="D21" s="105">
        <v>105</v>
      </c>
      <c r="E21" s="105">
        <v>4</v>
      </c>
      <c r="F21" s="105">
        <v>40</v>
      </c>
      <c r="G21" s="105">
        <v>13</v>
      </c>
      <c r="H21" s="105">
        <v>1</v>
      </c>
      <c r="I21" s="105">
        <v>0</v>
      </c>
      <c r="J21" s="105">
        <v>0</v>
      </c>
      <c r="K21" s="105">
        <v>2</v>
      </c>
      <c r="L21" s="105">
        <v>261</v>
      </c>
      <c r="M21" s="338" t="s">
        <v>173</v>
      </c>
      <c r="N21" s="338"/>
    </row>
    <row r="22" spans="1:14" ht="19.5" customHeight="1">
      <c r="A22" s="360" t="s">
        <v>54</v>
      </c>
      <c r="B22" s="360"/>
      <c r="C22" s="105">
        <v>80</v>
      </c>
      <c r="D22" s="105">
        <v>103</v>
      </c>
      <c r="E22" s="105">
        <v>1</v>
      </c>
      <c r="F22" s="105">
        <v>14</v>
      </c>
      <c r="G22" s="105">
        <v>15</v>
      </c>
      <c r="H22" s="105">
        <v>2</v>
      </c>
      <c r="I22" s="105">
        <v>1</v>
      </c>
      <c r="J22" s="105">
        <v>0</v>
      </c>
      <c r="K22" s="105">
        <v>1</v>
      </c>
      <c r="L22" s="105">
        <v>217</v>
      </c>
      <c r="M22" s="338" t="s">
        <v>174</v>
      </c>
      <c r="N22" s="338"/>
    </row>
    <row r="23" spans="1:14" ht="19.5" customHeight="1">
      <c r="A23" s="360" t="s">
        <v>55</v>
      </c>
      <c r="B23" s="360"/>
      <c r="C23" s="105">
        <v>82</v>
      </c>
      <c r="D23" s="105">
        <v>149</v>
      </c>
      <c r="E23" s="105">
        <v>4</v>
      </c>
      <c r="F23" s="105">
        <v>29</v>
      </c>
      <c r="G23" s="105">
        <v>12</v>
      </c>
      <c r="H23" s="105">
        <v>9</v>
      </c>
      <c r="I23" s="105">
        <v>0</v>
      </c>
      <c r="J23" s="105">
        <v>0</v>
      </c>
      <c r="K23" s="105">
        <v>10</v>
      </c>
      <c r="L23" s="105">
        <v>295</v>
      </c>
      <c r="M23" s="338" t="s">
        <v>175</v>
      </c>
      <c r="N23" s="338"/>
    </row>
    <row r="24" spans="1:14" ht="19.5" customHeight="1">
      <c r="A24" s="422" t="s">
        <v>134</v>
      </c>
      <c r="B24" s="422"/>
      <c r="C24" s="105">
        <v>105</v>
      </c>
      <c r="D24" s="105">
        <v>140</v>
      </c>
      <c r="E24" s="105">
        <v>7</v>
      </c>
      <c r="F24" s="105">
        <v>46</v>
      </c>
      <c r="G24" s="105">
        <v>6</v>
      </c>
      <c r="H24" s="105">
        <v>3</v>
      </c>
      <c r="I24" s="105">
        <v>0</v>
      </c>
      <c r="J24" s="105">
        <v>0</v>
      </c>
      <c r="K24" s="105">
        <v>0</v>
      </c>
      <c r="L24" s="105">
        <v>307</v>
      </c>
      <c r="M24" s="338" t="s">
        <v>176</v>
      </c>
      <c r="N24" s="338"/>
    </row>
    <row r="25" spans="1:14" ht="19.5" customHeight="1">
      <c r="A25" s="360" t="s">
        <v>57</v>
      </c>
      <c r="B25" s="360"/>
      <c r="C25" s="105">
        <v>63</v>
      </c>
      <c r="D25" s="105">
        <v>69</v>
      </c>
      <c r="E25" s="105">
        <v>0</v>
      </c>
      <c r="F25" s="105">
        <v>12</v>
      </c>
      <c r="G25" s="105">
        <v>1</v>
      </c>
      <c r="H25" s="105">
        <v>0</v>
      </c>
      <c r="I25" s="105">
        <v>0</v>
      </c>
      <c r="J25" s="105">
        <v>0</v>
      </c>
      <c r="K25" s="105">
        <v>0</v>
      </c>
      <c r="L25" s="105">
        <v>145</v>
      </c>
      <c r="M25" s="338" t="s">
        <v>380</v>
      </c>
      <c r="N25" s="338"/>
    </row>
    <row r="26" spans="1:14" ht="19.5" customHeight="1">
      <c r="A26" s="360" t="s">
        <v>58</v>
      </c>
      <c r="B26" s="360"/>
      <c r="C26" s="105">
        <v>98</v>
      </c>
      <c r="D26" s="105">
        <v>151</v>
      </c>
      <c r="E26" s="105">
        <v>2</v>
      </c>
      <c r="F26" s="105">
        <v>17</v>
      </c>
      <c r="G26" s="105">
        <v>42</v>
      </c>
      <c r="H26" s="105">
        <v>0</v>
      </c>
      <c r="I26" s="105">
        <v>0</v>
      </c>
      <c r="J26" s="105">
        <v>0</v>
      </c>
      <c r="K26" s="105">
        <v>0</v>
      </c>
      <c r="L26" s="105">
        <v>310</v>
      </c>
      <c r="M26" s="338" t="s">
        <v>178</v>
      </c>
      <c r="N26" s="338"/>
    </row>
    <row r="27" spans="1:14" ht="19.5" customHeight="1">
      <c r="A27" s="360" t="s">
        <v>229</v>
      </c>
      <c r="B27" s="360"/>
      <c r="C27" s="105">
        <v>99</v>
      </c>
      <c r="D27" s="105">
        <v>103</v>
      </c>
      <c r="E27" s="105">
        <v>0</v>
      </c>
      <c r="F27" s="105">
        <v>18</v>
      </c>
      <c r="G27" s="105">
        <v>11</v>
      </c>
      <c r="H27" s="105">
        <v>4</v>
      </c>
      <c r="I27" s="105">
        <v>0</v>
      </c>
      <c r="J27" s="105">
        <v>0</v>
      </c>
      <c r="K27" s="105">
        <v>0</v>
      </c>
      <c r="L27" s="105">
        <v>235</v>
      </c>
      <c r="M27" s="338" t="s">
        <v>179</v>
      </c>
      <c r="N27" s="338"/>
    </row>
    <row r="28" spans="1:14" ht="19.5" customHeight="1">
      <c r="A28" s="360" t="s">
        <v>60</v>
      </c>
      <c r="B28" s="360"/>
      <c r="C28" s="105">
        <v>84</v>
      </c>
      <c r="D28" s="105">
        <v>0</v>
      </c>
      <c r="E28" s="105">
        <v>148</v>
      </c>
      <c r="F28" s="105">
        <v>43</v>
      </c>
      <c r="G28" s="105">
        <v>2</v>
      </c>
      <c r="H28" s="105">
        <v>3</v>
      </c>
      <c r="I28" s="105">
        <v>0</v>
      </c>
      <c r="J28" s="105">
        <v>0</v>
      </c>
      <c r="K28" s="105">
        <v>0</v>
      </c>
      <c r="L28" s="105">
        <v>280</v>
      </c>
      <c r="M28" s="338" t="s">
        <v>180</v>
      </c>
      <c r="N28" s="338"/>
    </row>
    <row r="29" spans="1:14" ht="19.5" customHeight="1" thickBot="1">
      <c r="A29" s="419" t="s">
        <v>61</v>
      </c>
      <c r="B29" s="419"/>
      <c r="C29" s="105">
        <v>160</v>
      </c>
      <c r="D29" s="105">
        <v>270</v>
      </c>
      <c r="E29" s="105">
        <v>37</v>
      </c>
      <c r="F29" s="105">
        <v>42</v>
      </c>
      <c r="G29" s="105">
        <v>17</v>
      </c>
      <c r="H29" s="105">
        <v>6</v>
      </c>
      <c r="I29" s="105">
        <v>0</v>
      </c>
      <c r="J29" s="105">
        <v>0</v>
      </c>
      <c r="K29" s="105">
        <v>1</v>
      </c>
      <c r="L29" s="105">
        <v>533</v>
      </c>
      <c r="M29" s="420" t="s">
        <v>381</v>
      </c>
      <c r="N29" s="421"/>
    </row>
    <row r="30" spans="1:14" ht="19.5" customHeight="1" thickBot="1">
      <c r="A30" s="359" t="s">
        <v>25</v>
      </c>
      <c r="B30" s="359"/>
      <c r="C30" s="92">
        <f>SUM(C10:C29)</f>
        <v>1555</v>
      </c>
      <c r="D30" s="92">
        <f aca="true" t="shared" si="0" ref="D30:L30">SUM(D10:D29)</f>
        <v>2421</v>
      </c>
      <c r="E30" s="92">
        <f t="shared" si="0"/>
        <v>477</v>
      </c>
      <c r="F30" s="92">
        <f t="shared" si="0"/>
        <v>563</v>
      </c>
      <c r="G30" s="92">
        <f t="shared" si="0"/>
        <v>863</v>
      </c>
      <c r="H30" s="92">
        <f t="shared" si="0"/>
        <v>77</v>
      </c>
      <c r="I30" s="92">
        <f t="shared" si="0"/>
        <v>21</v>
      </c>
      <c r="J30" s="92">
        <f t="shared" si="0"/>
        <v>2</v>
      </c>
      <c r="K30" s="92">
        <f t="shared" si="0"/>
        <v>26</v>
      </c>
      <c r="L30" s="92">
        <f t="shared" si="0"/>
        <v>6005</v>
      </c>
      <c r="M30" s="358" t="s">
        <v>298</v>
      </c>
      <c r="N30" s="358"/>
    </row>
    <row r="31" spans="1:2" ht="13.5" thickTop="1">
      <c r="A31" s="50"/>
      <c r="B31" s="50"/>
    </row>
    <row r="32" spans="1:8" ht="12.75">
      <c r="A32" s="41"/>
      <c r="B32" s="53"/>
      <c r="C32" s="53"/>
      <c r="D32" s="53"/>
      <c r="E32" s="41"/>
      <c r="F32" s="41"/>
      <c r="G32" s="41"/>
      <c r="H32" s="41"/>
    </row>
    <row r="33" spans="1:8" ht="12.75">
      <c r="A33" s="41"/>
      <c r="B33" s="53"/>
      <c r="C33" s="48"/>
      <c r="D33" s="48"/>
      <c r="E33" s="41"/>
      <c r="F33" s="41"/>
      <c r="G33" s="41"/>
      <c r="H33" s="41"/>
    </row>
    <row r="34" spans="1:8" ht="12.75">
      <c r="A34" s="41"/>
      <c r="B34" s="48"/>
      <c r="C34" s="53"/>
      <c r="D34" s="53"/>
      <c r="E34" s="41"/>
      <c r="F34" s="41"/>
      <c r="G34" s="41"/>
      <c r="H34" s="41"/>
    </row>
    <row r="35" spans="1:8" ht="12.75">
      <c r="A35" s="41"/>
      <c r="B35" s="53"/>
      <c r="C35" s="53"/>
      <c r="D35" s="53"/>
      <c r="E35" s="41"/>
      <c r="F35" s="41"/>
      <c r="G35" s="41"/>
      <c r="H35" s="41"/>
    </row>
    <row r="36" spans="1:8" ht="12.75">
      <c r="A36" s="41"/>
      <c r="B36" s="53"/>
      <c r="C36" s="53"/>
      <c r="D36" s="53"/>
      <c r="E36" s="41"/>
      <c r="F36" s="41"/>
      <c r="G36" s="41"/>
      <c r="H36" s="41"/>
    </row>
    <row r="37" spans="1:8" ht="12.75">
      <c r="A37" s="41"/>
      <c r="B37" s="53"/>
      <c r="C37" s="53"/>
      <c r="D37" s="53"/>
      <c r="E37" s="41"/>
      <c r="F37" s="41"/>
      <c r="G37" s="41"/>
      <c r="H37" s="41"/>
    </row>
    <row r="38" spans="1:8" ht="12.75">
      <c r="A38" s="41"/>
      <c r="B38" s="53"/>
      <c r="C38" s="48"/>
      <c r="D38" s="48"/>
      <c r="E38" s="41"/>
      <c r="F38" s="41"/>
      <c r="G38" s="41"/>
      <c r="H38" s="41"/>
    </row>
    <row r="39" spans="1:8" ht="12.75">
      <c r="A39" s="41"/>
      <c r="B39" s="48"/>
      <c r="C39" s="48"/>
      <c r="D39" s="48"/>
      <c r="E39" s="41"/>
      <c r="F39" s="41"/>
      <c r="G39" s="41"/>
      <c r="H39" s="41"/>
    </row>
    <row r="40" spans="1:8" ht="12.75">
      <c r="A40" s="41"/>
      <c r="B40" s="48"/>
      <c r="C40" s="48"/>
      <c r="D40" s="48"/>
      <c r="E40" s="41"/>
      <c r="F40" s="41"/>
      <c r="G40" s="41"/>
      <c r="H40" s="41"/>
    </row>
    <row r="41" spans="1:8" ht="12.75">
      <c r="A41" s="41"/>
      <c r="B41" s="48"/>
      <c r="C41" s="48"/>
      <c r="D41" s="48"/>
      <c r="E41" s="41"/>
      <c r="F41" s="41"/>
      <c r="G41" s="41"/>
      <c r="H41" s="41"/>
    </row>
    <row r="42" spans="1:8" ht="12.75">
      <c r="A42" s="41"/>
      <c r="B42" s="48"/>
      <c r="C42" s="48"/>
      <c r="D42" s="48"/>
      <c r="E42" s="41"/>
      <c r="F42" s="41"/>
      <c r="G42" s="41"/>
      <c r="H42" s="41"/>
    </row>
    <row r="43" spans="1:8" ht="12.75">
      <c r="A43" s="41"/>
      <c r="B43" s="48"/>
      <c r="C43" s="48"/>
      <c r="D43" s="48"/>
      <c r="E43" s="41"/>
      <c r="F43" s="41"/>
      <c r="G43" s="41"/>
      <c r="H43" s="41"/>
    </row>
    <row r="44" spans="1:8" ht="12.75">
      <c r="A44" s="41"/>
      <c r="B44" s="48"/>
      <c r="C44" s="48"/>
      <c r="D44" s="48"/>
      <c r="E44" s="41"/>
      <c r="F44" s="41"/>
      <c r="G44" s="41"/>
      <c r="H44" s="41"/>
    </row>
    <row r="45" spans="1:8" ht="12.75">
      <c r="A45" s="41"/>
      <c r="B45" s="48"/>
      <c r="C45" s="48"/>
      <c r="D45" s="48"/>
      <c r="E45" s="41"/>
      <c r="F45" s="41"/>
      <c r="G45" s="41"/>
      <c r="H45" s="41"/>
    </row>
    <row r="46" spans="1:8" ht="12.75">
      <c r="A46" s="41"/>
      <c r="B46" s="48"/>
      <c r="C46" s="48"/>
      <c r="D46" s="48"/>
      <c r="E46" s="41"/>
      <c r="F46" s="41"/>
      <c r="G46" s="41"/>
      <c r="H46" s="41"/>
    </row>
    <row r="47" spans="1:8" ht="12.75">
      <c r="A47" s="41"/>
      <c r="B47" s="48"/>
      <c r="C47" s="48"/>
      <c r="D47" s="48"/>
      <c r="E47" s="41"/>
      <c r="F47" s="41"/>
      <c r="G47" s="41"/>
      <c r="H47" s="41"/>
    </row>
    <row r="48" spans="1:8" ht="12.75">
      <c r="A48" s="41"/>
      <c r="B48" s="48"/>
      <c r="C48" s="41"/>
      <c r="D48" s="41"/>
      <c r="E48" s="41"/>
      <c r="F48" s="41"/>
      <c r="G48" s="41"/>
      <c r="H48" s="41"/>
    </row>
    <row r="49" spans="1:8" ht="12.75">
      <c r="A49" s="41"/>
      <c r="B49" s="41"/>
      <c r="C49" s="41"/>
      <c r="D49" s="41"/>
      <c r="E49" s="41"/>
      <c r="F49" s="41"/>
      <c r="G49" s="41"/>
      <c r="H49" s="41"/>
    </row>
  </sheetData>
  <sheetProtection/>
  <mergeCells count="49">
    <mergeCell ref="A29:B29"/>
    <mergeCell ref="I7:J7"/>
    <mergeCell ref="F7:H7"/>
    <mergeCell ref="A21:B21"/>
    <mergeCell ref="A22:B22"/>
    <mergeCell ref="D7:D9"/>
    <mergeCell ref="E7:E9"/>
    <mergeCell ref="C7:C9"/>
    <mergeCell ref="A10:B10"/>
    <mergeCell ref="A30:B30"/>
    <mergeCell ref="A1:N1"/>
    <mergeCell ref="A2:N2"/>
    <mergeCell ref="A24:B24"/>
    <mergeCell ref="A25:B25"/>
    <mergeCell ref="A26:B26"/>
    <mergeCell ref="A27:B27"/>
    <mergeCell ref="A28:B28"/>
    <mergeCell ref="A23:B23"/>
    <mergeCell ref="M23:N23"/>
    <mergeCell ref="N14:N19"/>
    <mergeCell ref="M26:N26"/>
    <mergeCell ref="M24:N24"/>
    <mergeCell ref="M25:N25"/>
    <mergeCell ref="A14:A19"/>
    <mergeCell ref="A11:B11"/>
    <mergeCell ref="A12:B12"/>
    <mergeCell ref="A13:B13"/>
    <mergeCell ref="A20:B20"/>
    <mergeCell ref="M20:N20"/>
    <mergeCell ref="I6:J6"/>
    <mergeCell ref="M30:N30"/>
    <mergeCell ref="M27:N27"/>
    <mergeCell ref="M28:N28"/>
    <mergeCell ref="M11:N11"/>
    <mergeCell ref="M12:N12"/>
    <mergeCell ref="M13:N13"/>
    <mergeCell ref="M21:N21"/>
    <mergeCell ref="M22:N22"/>
    <mergeCell ref="M29:N29"/>
    <mergeCell ref="M10:N10"/>
    <mergeCell ref="K7:K9"/>
    <mergeCell ref="L7:L9"/>
    <mergeCell ref="A3:H3"/>
    <mergeCell ref="I3:N3"/>
    <mergeCell ref="C4:L4"/>
    <mergeCell ref="A4:B9"/>
    <mergeCell ref="C5:L5"/>
    <mergeCell ref="M4:N9"/>
    <mergeCell ref="F6:H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1:Q29"/>
  <sheetViews>
    <sheetView rightToLeft="1" view="pageBreakPreview" zoomScale="80" zoomScaleNormal="75" zoomScaleSheetLayoutView="80" zoomScalePageLayoutView="0" workbookViewId="0" topLeftCell="A1">
      <selection activeCell="B14" sqref="B14"/>
    </sheetView>
  </sheetViews>
  <sheetFormatPr defaultColWidth="9.140625" defaultRowHeight="12.75"/>
  <cols>
    <col min="1" max="1" width="7.00390625" style="0" customWidth="1"/>
    <col min="2" max="2" width="10.28125" style="0" customWidth="1"/>
    <col min="3" max="3" width="10.57421875" style="0" customWidth="1"/>
    <col min="4" max="8" width="9.421875" style="0" customWidth="1"/>
    <col min="9" max="9" width="8.421875" style="0" customWidth="1"/>
    <col min="10" max="13" width="9.421875" style="0" customWidth="1"/>
    <col min="14" max="14" width="17.00390625" style="0" customWidth="1"/>
    <col min="15" max="15" width="6.140625" style="0" customWidth="1"/>
  </cols>
  <sheetData>
    <row r="1" spans="1:15" ht="18" customHeight="1">
      <c r="A1" s="405" t="s">
        <v>622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ht="41.25" customHeight="1">
      <c r="A2" s="449" t="s">
        <v>589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ht="18" customHeight="1" thickBot="1">
      <c r="A3" s="450" t="s">
        <v>440</v>
      </c>
      <c r="B3" s="450"/>
      <c r="C3" s="450"/>
      <c r="D3" s="450"/>
      <c r="E3" s="450"/>
      <c r="F3" s="450"/>
      <c r="G3" s="450"/>
      <c r="H3" s="450"/>
      <c r="I3" s="451" t="s">
        <v>495</v>
      </c>
      <c r="J3" s="451"/>
      <c r="K3" s="451"/>
      <c r="L3" s="451"/>
      <c r="M3" s="451"/>
      <c r="N3" s="451"/>
      <c r="O3" s="451"/>
    </row>
    <row r="4" spans="1:15" ht="18" customHeight="1" thickTop="1">
      <c r="A4" s="340" t="s">
        <v>101</v>
      </c>
      <c r="B4" s="340"/>
      <c r="C4" s="411" t="s">
        <v>417</v>
      </c>
      <c r="D4" s="411"/>
      <c r="E4" s="411"/>
      <c r="F4" s="411"/>
      <c r="G4" s="411"/>
      <c r="H4" s="411" t="s">
        <v>416</v>
      </c>
      <c r="I4" s="411"/>
      <c r="J4" s="411"/>
      <c r="K4" s="411"/>
      <c r="L4" s="411"/>
      <c r="M4" s="411"/>
      <c r="N4" s="365" t="s">
        <v>290</v>
      </c>
      <c r="O4" s="365"/>
    </row>
    <row r="5" spans="1:17" ht="15.75" customHeight="1">
      <c r="A5" s="410"/>
      <c r="B5" s="410"/>
      <c r="C5" s="398" t="s">
        <v>309</v>
      </c>
      <c r="D5" s="398" t="s">
        <v>318</v>
      </c>
      <c r="E5" s="398" t="s">
        <v>319</v>
      </c>
      <c r="F5" s="398" t="s">
        <v>310</v>
      </c>
      <c r="G5" s="398" t="s">
        <v>25</v>
      </c>
      <c r="H5" s="398" t="s">
        <v>311</v>
      </c>
      <c r="I5" s="398" t="s">
        <v>320</v>
      </c>
      <c r="J5" s="398" t="s">
        <v>316</v>
      </c>
      <c r="K5" s="398" t="s">
        <v>321</v>
      </c>
      <c r="L5" s="398" t="s">
        <v>312</v>
      </c>
      <c r="M5" s="410" t="s">
        <v>25</v>
      </c>
      <c r="N5" s="366"/>
      <c r="O5" s="366"/>
      <c r="P5" s="104"/>
      <c r="Q5" s="120"/>
    </row>
    <row r="6" spans="1:16" ht="15.75" customHeight="1">
      <c r="A6" s="410"/>
      <c r="B6" s="410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410"/>
      <c r="N6" s="366"/>
      <c r="O6" s="366"/>
      <c r="P6" s="104"/>
    </row>
    <row r="7" spans="1:15" ht="12.75" customHeight="1">
      <c r="A7" s="410"/>
      <c r="B7" s="410"/>
      <c r="C7" s="398" t="s">
        <v>415</v>
      </c>
      <c r="D7" s="398"/>
      <c r="E7" s="398"/>
      <c r="F7" s="398" t="s">
        <v>414</v>
      </c>
      <c r="G7" s="398" t="s">
        <v>298</v>
      </c>
      <c r="H7" s="398" t="s">
        <v>413</v>
      </c>
      <c r="I7" s="398"/>
      <c r="J7" s="398"/>
      <c r="K7" s="398"/>
      <c r="L7" s="398" t="s">
        <v>412</v>
      </c>
      <c r="M7" s="410" t="s">
        <v>298</v>
      </c>
      <c r="N7" s="366"/>
      <c r="O7" s="366"/>
    </row>
    <row r="8" spans="1:15" ht="18.75" customHeight="1" thickBot="1">
      <c r="A8" s="447"/>
      <c r="B8" s="447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7"/>
      <c r="N8" s="452"/>
      <c r="O8" s="452"/>
    </row>
    <row r="9" spans="1:15" ht="21" customHeight="1" thickTop="1">
      <c r="A9" s="448" t="s">
        <v>41</v>
      </c>
      <c r="B9" s="448"/>
      <c r="C9" s="193">
        <v>8</v>
      </c>
      <c r="D9" s="193">
        <v>67</v>
      </c>
      <c r="E9" s="193">
        <v>82</v>
      </c>
      <c r="F9" s="193">
        <v>121</v>
      </c>
      <c r="G9" s="193">
        <v>278</v>
      </c>
      <c r="H9" s="193">
        <v>10</v>
      </c>
      <c r="I9" s="193">
        <v>91</v>
      </c>
      <c r="J9" s="193">
        <v>102</v>
      </c>
      <c r="K9" s="193">
        <v>60</v>
      </c>
      <c r="L9" s="193">
        <v>15</v>
      </c>
      <c r="M9" s="132">
        <v>278</v>
      </c>
      <c r="N9" s="344" t="s">
        <v>429</v>
      </c>
      <c r="O9" s="344"/>
    </row>
    <row r="10" spans="1:15" ht="21" customHeight="1">
      <c r="A10" s="400" t="s">
        <v>313</v>
      </c>
      <c r="B10" s="400"/>
      <c r="C10" s="156">
        <v>15</v>
      </c>
      <c r="D10" s="156">
        <v>58</v>
      </c>
      <c r="E10" s="156">
        <v>95</v>
      </c>
      <c r="F10" s="156">
        <v>201</v>
      </c>
      <c r="G10" s="156">
        <v>369</v>
      </c>
      <c r="H10" s="156">
        <v>33</v>
      </c>
      <c r="I10" s="156">
        <v>87</v>
      </c>
      <c r="J10" s="156">
        <v>122</v>
      </c>
      <c r="K10" s="156">
        <v>108</v>
      </c>
      <c r="L10" s="156">
        <v>19</v>
      </c>
      <c r="M10" s="156">
        <v>369</v>
      </c>
      <c r="N10" s="338" t="s">
        <v>375</v>
      </c>
      <c r="O10" s="338"/>
    </row>
    <row r="11" spans="1:15" ht="21" customHeight="1">
      <c r="A11" s="400" t="s">
        <v>43</v>
      </c>
      <c r="B11" s="400"/>
      <c r="C11" s="156">
        <v>17</v>
      </c>
      <c r="D11" s="156">
        <v>54</v>
      </c>
      <c r="E11" s="156">
        <v>67</v>
      </c>
      <c r="F11" s="156">
        <v>201</v>
      </c>
      <c r="G11" s="156">
        <v>339</v>
      </c>
      <c r="H11" s="156">
        <v>23</v>
      </c>
      <c r="I11" s="156">
        <v>89</v>
      </c>
      <c r="J11" s="156">
        <v>109</v>
      </c>
      <c r="K11" s="156">
        <v>106</v>
      </c>
      <c r="L11" s="156">
        <v>12</v>
      </c>
      <c r="M11" s="156">
        <v>339</v>
      </c>
      <c r="N11" s="338" t="s">
        <v>171</v>
      </c>
      <c r="O11" s="338"/>
    </row>
    <row r="12" spans="1:15" ht="21" customHeight="1">
      <c r="A12" s="400" t="s">
        <v>228</v>
      </c>
      <c r="B12" s="400"/>
      <c r="C12" s="156">
        <v>6</v>
      </c>
      <c r="D12" s="156">
        <v>21</v>
      </c>
      <c r="E12" s="156">
        <v>69</v>
      </c>
      <c r="F12" s="156">
        <v>249</v>
      </c>
      <c r="G12" s="156">
        <v>345</v>
      </c>
      <c r="H12" s="156">
        <v>4</v>
      </c>
      <c r="I12" s="156">
        <v>73</v>
      </c>
      <c r="J12" s="156">
        <v>116</v>
      </c>
      <c r="K12" s="156">
        <v>119</v>
      </c>
      <c r="L12" s="156">
        <v>33</v>
      </c>
      <c r="M12" s="156">
        <v>345</v>
      </c>
      <c r="N12" s="338" t="s">
        <v>305</v>
      </c>
      <c r="O12" s="338"/>
    </row>
    <row r="13" spans="1:15" ht="21" customHeight="1">
      <c r="A13" s="348" t="s">
        <v>608</v>
      </c>
      <c r="B13" s="109" t="s">
        <v>348</v>
      </c>
      <c r="C13" s="156">
        <v>30</v>
      </c>
      <c r="D13" s="156">
        <v>84</v>
      </c>
      <c r="E13" s="156">
        <v>50</v>
      </c>
      <c r="F13" s="156">
        <v>233</v>
      </c>
      <c r="G13" s="156">
        <v>397</v>
      </c>
      <c r="H13" s="156">
        <v>18</v>
      </c>
      <c r="I13" s="156">
        <v>117</v>
      </c>
      <c r="J13" s="156">
        <v>128</v>
      </c>
      <c r="K13" s="156">
        <v>109</v>
      </c>
      <c r="L13" s="156">
        <v>25</v>
      </c>
      <c r="M13" s="156">
        <v>397</v>
      </c>
      <c r="N13" s="221" t="s">
        <v>564</v>
      </c>
      <c r="O13" s="351" t="s">
        <v>172</v>
      </c>
    </row>
    <row r="14" spans="1:15" ht="21" customHeight="1">
      <c r="A14" s="349"/>
      <c r="B14" s="109" t="s">
        <v>349</v>
      </c>
      <c r="C14" s="156">
        <v>45</v>
      </c>
      <c r="D14" s="156">
        <v>87</v>
      </c>
      <c r="E14" s="156">
        <v>80</v>
      </c>
      <c r="F14" s="156">
        <v>258</v>
      </c>
      <c r="G14" s="156">
        <v>470</v>
      </c>
      <c r="H14" s="156">
        <v>33</v>
      </c>
      <c r="I14" s="156">
        <v>98</v>
      </c>
      <c r="J14" s="156">
        <v>166</v>
      </c>
      <c r="K14" s="156">
        <v>149</v>
      </c>
      <c r="L14" s="156">
        <v>24</v>
      </c>
      <c r="M14" s="156">
        <v>470</v>
      </c>
      <c r="N14" s="221" t="s">
        <v>565</v>
      </c>
      <c r="O14" s="352"/>
    </row>
    <row r="15" spans="1:17" ht="21" customHeight="1">
      <c r="A15" s="349"/>
      <c r="B15" s="109" t="s">
        <v>350</v>
      </c>
      <c r="C15" s="156">
        <v>26</v>
      </c>
      <c r="D15" s="156">
        <v>26</v>
      </c>
      <c r="E15" s="156">
        <v>13</v>
      </c>
      <c r="F15" s="156">
        <v>104</v>
      </c>
      <c r="G15" s="156">
        <v>169</v>
      </c>
      <c r="H15" s="156">
        <v>9</v>
      </c>
      <c r="I15" s="156">
        <v>48</v>
      </c>
      <c r="J15" s="156">
        <v>82</v>
      </c>
      <c r="K15" s="156">
        <v>27</v>
      </c>
      <c r="L15" s="156">
        <v>3</v>
      </c>
      <c r="M15" s="156">
        <v>169</v>
      </c>
      <c r="N15" s="234" t="s">
        <v>566</v>
      </c>
      <c r="O15" s="352"/>
      <c r="Q15" s="104"/>
    </row>
    <row r="16" spans="1:15" ht="21" customHeight="1">
      <c r="A16" s="349"/>
      <c r="B16" s="109" t="s">
        <v>351</v>
      </c>
      <c r="C16" s="156">
        <v>25</v>
      </c>
      <c r="D16" s="156">
        <v>47</v>
      </c>
      <c r="E16" s="156">
        <v>49</v>
      </c>
      <c r="F16" s="156">
        <v>207</v>
      </c>
      <c r="G16" s="156">
        <v>328</v>
      </c>
      <c r="H16" s="156">
        <v>13</v>
      </c>
      <c r="I16" s="156">
        <v>81</v>
      </c>
      <c r="J16" s="156">
        <v>109</v>
      </c>
      <c r="K16" s="156">
        <v>106</v>
      </c>
      <c r="L16" s="156">
        <v>19</v>
      </c>
      <c r="M16" s="156">
        <v>328</v>
      </c>
      <c r="N16" s="234" t="s">
        <v>376</v>
      </c>
      <c r="O16" s="352"/>
    </row>
    <row r="17" spans="1:15" ht="21" customHeight="1">
      <c r="A17" s="349"/>
      <c r="B17" s="109" t="s">
        <v>352</v>
      </c>
      <c r="C17" s="156">
        <v>49</v>
      </c>
      <c r="D17" s="156">
        <v>53</v>
      </c>
      <c r="E17" s="156">
        <v>38</v>
      </c>
      <c r="F17" s="156">
        <v>194</v>
      </c>
      <c r="G17" s="156">
        <v>334</v>
      </c>
      <c r="H17" s="156">
        <v>26</v>
      </c>
      <c r="I17" s="156">
        <v>124</v>
      </c>
      <c r="J17" s="156">
        <v>100</v>
      </c>
      <c r="K17" s="156">
        <v>72</v>
      </c>
      <c r="L17" s="156">
        <v>12</v>
      </c>
      <c r="M17" s="156">
        <v>334</v>
      </c>
      <c r="N17" s="234" t="s">
        <v>377</v>
      </c>
      <c r="O17" s="352"/>
    </row>
    <row r="18" spans="1:15" ht="21" customHeight="1">
      <c r="A18" s="350"/>
      <c r="B18" s="109" t="s">
        <v>353</v>
      </c>
      <c r="C18" s="156">
        <v>18</v>
      </c>
      <c r="D18" s="156">
        <v>44</v>
      </c>
      <c r="E18" s="156">
        <v>35</v>
      </c>
      <c r="F18" s="156">
        <v>98</v>
      </c>
      <c r="G18" s="156">
        <v>195</v>
      </c>
      <c r="H18" s="156">
        <v>6</v>
      </c>
      <c r="I18" s="156">
        <v>62</v>
      </c>
      <c r="J18" s="156">
        <v>70</v>
      </c>
      <c r="K18" s="156">
        <v>50</v>
      </c>
      <c r="L18" s="156">
        <v>7</v>
      </c>
      <c r="M18" s="156">
        <v>195</v>
      </c>
      <c r="N18" s="222" t="s">
        <v>378</v>
      </c>
      <c r="O18" s="353"/>
    </row>
    <row r="19" spans="1:15" ht="21" customHeight="1">
      <c r="A19" s="400" t="s">
        <v>52</v>
      </c>
      <c r="B19" s="400"/>
      <c r="C19" s="156">
        <v>11</v>
      </c>
      <c r="D19" s="156">
        <v>32</v>
      </c>
      <c r="E19" s="156">
        <v>63</v>
      </c>
      <c r="F19" s="156">
        <v>92</v>
      </c>
      <c r="G19" s="156">
        <v>198</v>
      </c>
      <c r="H19" s="156">
        <v>4</v>
      </c>
      <c r="I19" s="156">
        <v>66</v>
      </c>
      <c r="J19" s="156">
        <v>70</v>
      </c>
      <c r="K19" s="156">
        <v>53</v>
      </c>
      <c r="L19" s="156">
        <v>5</v>
      </c>
      <c r="M19" s="156">
        <v>198</v>
      </c>
      <c r="N19" s="338" t="s">
        <v>379</v>
      </c>
      <c r="O19" s="338"/>
    </row>
    <row r="20" spans="1:15" ht="21" customHeight="1">
      <c r="A20" s="400" t="s">
        <v>53</v>
      </c>
      <c r="B20" s="400"/>
      <c r="C20" s="156">
        <v>15</v>
      </c>
      <c r="D20" s="156">
        <v>25</v>
      </c>
      <c r="E20" s="156">
        <v>31</v>
      </c>
      <c r="F20" s="156">
        <v>190</v>
      </c>
      <c r="G20" s="156">
        <v>261</v>
      </c>
      <c r="H20" s="156">
        <v>23</v>
      </c>
      <c r="I20" s="156">
        <v>56</v>
      </c>
      <c r="J20" s="156">
        <v>95</v>
      </c>
      <c r="K20" s="156">
        <v>68</v>
      </c>
      <c r="L20" s="156">
        <v>19</v>
      </c>
      <c r="M20" s="156">
        <v>261</v>
      </c>
      <c r="N20" s="338" t="s">
        <v>173</v>
      </c>
      <c r="O20" s="338"/>
    </row>
    <row r="21" spans="1:15" ht="21" customHeight="1">
      <c r="A21" s="400" t="s">
        <v>54</v>
      </c>
      <c r="B21" s="400"/>
      <c r="C21" s="156">
        <v>3</v>
      </c>
      <c r="D21" s="156">
        <v>16</v>
      </c>
      <c r="E21" s="156">
        <v>44</v>
      </c>
      <c r="F21" s="156">
        <v>154</v>
      </c>
      <c r="G21" s="156">
        <v>217</v>
      </c>
      <c r="H21" s="156">
        <v>4</v>
      </c>
      <c r="I21" s="156">
        <v>39</v>
      </c>
      <c r="J21" s="156">
        <v>86</v>
      </c>
      <c r="K21" s="156">
        <v>74</v>
      </c>
      <c r="L21" s="156">
        <v>14</v>
      </c>
      <c r="M21" s="156">
        <v>217</v>
      </c>
      <c r="N21" s="338" t="s">
        <v>174</v>
      </c>
      <c r="O21" s="338"/>
    </row>
    <row r="22" spans="1:15" ht="21" customHeight="1">
      <c r="A22" s="400" t="s">
        <v>314</v>
      </c>
      <c r="B22" s="400"/>
      <c r="C22" s="156">
        <v>6</v>
      </c>
      <c r="D22" s="156">
        <v>26</v>
      </c>
      <c r="E22" s="156">
        <v>48</v>
      </c>
      <c r="F22" s="156">
        <v>215</v>
      </c>
      <c r="G22" s="156">
        <v>295</v>
      </c>
      <c r="H22" s="156">
        <v>5</v>
      </c>
      <c r="I22" s="156">
        <v>64</v>
      </c>
      <c r="J22" s="156">
        <v>107</v>
      </c>
      <c r="K22" s="156">
        <v>100</v>
      </c>
      <c r="L22" s="156">
        <v>19</v>
      </c>
      <c r="M22" s="156">
        <v>295</v>
      </c>
      <c r="N22" s="338" t="s">
        <v>175</v>
      </c>
      <c r="O22" s="338"/>
    </row>
    <row r="23" spans="1:15" ht="21" customHeight="1">
      <c r="A23" s="400" t="s">
        <v>315</v>
      </c>
      <c r="B23" s="400"/>
      <c r="C23" s="156">
        <v>6</v>
      </c>
      <c r="D23" s="156">
        <v>23</v>
      </c>
      <c r="E23" s="156">
        <v>52</v>
      </c>
      <c r="F23" s="156">
        <v>226</v>
      </c>
      <c r="G23" s="156">
        <v>307</v>
      </c>
      <c r="H23" s="156">
        <v>10</v>
      </c>
      <c r="I23" s="156">
        <v>59</v>
      </c>
      <c r="J23" s="156">
        <v>97</v>
      </c>
      <c r="K23" s="156">
        <v>119</v>
      </c>
      <c r="L23" s="156">
        <v>22</v>
      </c>
      <c r="M23" s="156">
        <v>307</v>
      </c>
      <c r="N23" s="338" t="s">
        <v>176</v>
      </c>
      <c r="O23" s="338"/>
    </row>
    <row r="24" spans="1:15" ht="21" customHeight="1">
      <c r="A24" s="400" t="s">
        <v>57</v>
      </c>
      <c r="B24" s="400"/>
      <c r="C24" s="156">
        <v>1</v>
      </c>
      <c r="D24" s="156">
        <v>13</v>
      </c>
      <c r="E24" s="156">
        <v>33</v>
      </c>
      <c r="F24" s="156">
        <v>98</v>
      </c>
      <c r="G24" s="156">
        <v>145</v>
      </c>
      <c r="H24" s="156">
        <v>5</v>
      </c>
      <c r="I24" s="156">
        <v>33</v>
      </c>
      <c r="J24" s="156">
        <v>47</v>
      </c>
      <c r="K24" s="156">
        <v>56</v>
      </c>
      <c r="L24" s="156">
        <v>4</v>
      </c>
      <c r="M24" s="156">
        <v>145</v>
      </c>
      <c r="N24" s="338" t="s">
        <v>380</v>
      </c>
      <c r="O24" s="338"/>
    </row>
    <row r="25" spans="1:15" ht="21" customHeight="1">
      <c r="A25" s="400" t="s">
        <v>58</v>
      </c>
      <c r="B25" s="400"/>
      <c r="C25" s="156">
        <v>17</v>
      </c>
      <c r="D25" s="156">
        <v>43</v>
      </c>
      <c r="E25" s="156">
        <v>69</v>
      </c>
      <c r="F25" s="156">
        <v>181</v>
      </c>
      <c r="G25" s="156">
        <v>310</v>
      </c>
      <c r="H25" s="156">
        <v>26</v>
      </c>
      <c r="I25" s="156">
        <v>41</v>
      </c>
      <c r="J25" s="156">
        <v>80</v>
      </c>
      <c r="K25" s="156">
        <v>137</v>
      </c>
      <c r="L25" s="156">
        <v>26</v>
      </c>
      <c r="M25" s="156">
        <v>310</v>
      </c>
      <c r="N25" s="338" t="s">
        <v>178</v>
      </c>
      <c r="O25" s="338"/>
    </row>
    <row r="26" spans="1:15" ht="21" customHeight="1">
      <c r="A26" s="400" t="s">
        <v>229</v>
      </c>
      <c r="B26" s="400"/>
      <c r="C26" s="156">
        <v>5</v>
      </c>
      <c r="D26" s="156">
        <v>16</v>
      </c>
      <c r="E26" s="156">
        <v>71</v>
      </c>
      <c r="F26" s="156">
        <v>143</v>
      </c>
      <c r="G26" s="156">
        <v>235</v>
      </c>
      <c r="H26" s="156">
        <v>5</v>
      </c>
      <c r="I26" s="156">
        <v>26</v>
      </c>
      <c r="J26" s="156">
        <v>89</v>
      </c>
      <c r="K26" s="156">
        <v>94</v>
      </c>
      <c r="L26" s="156">
        <v>21</v>
      </c>
      <c r="M26" s="156">
        <v>235</v>
      </c>
      <c r="N26" s="338" t="s">
        <v>179</v>
      </c>
      <c r="O26" s="338"/>
    </row>
    <row r="27" spans="1:15" ht="21" customHeight="1">
      <c r="A27" s="400" t="s">
        <v>60</v>
      </c>
      <c r="B27" s="400"/>
      <c r="C27" s="156">
        <v>4</v>
      </c>
      <c r="D27" s="156">
        <v>17</v>
      </c>
      <c r="E27" s="156">
        <v>59</v>
      </c>
      <c r="F27" s="156">
        <v>200</v>
      </c>
      <c r="G27" s="156">
        <v>280</v>
      </c>
      <c r="H27" s="156">
        <v>22</v>
      </c>
      <c r="I27" s="156">
        <v>61</v>
      </c>
      <c r="J27" s="156">
        <v>82</v>
      </c>
      <c r="K27" s="156">
        <v>86</v>
      </c>
      <c r="L27" s="156">
        <v>29</v>
      </c>
      <c r="M27" s="156">
        <v>280</v>
      </c>
      <c r="N27" s="338" t="s">
        <v>180</v>
      </c>
      <c r="O27" s="338"/>
    </row>
    <row r="28" spans="1:15" ht="21" customHeight="1" thickBot="1">
      <c r="A28" s="442" t="s">
        <v>61</v>
      </c>
      <c r="B28" s="442"/>
      <c r="C28" s="157">
        <v>13</v>
      </c>
      <c r="D28" s="157">
        <v>45</v>
      </c>
      <c r="E28" s="157">
        <v>64</v>
      </c>
      <c r="F28" s="157">
        <v>411</v>
      </c>
      <c r="G28" s="193">
        <v>533</v>
      </c>
      <c r="H28" s="157">
        <v>12</v>
      </c>
      <c r="I28" s="157">
        <v>96</v>
      </c>
      <c r="J28" s="157">
        <v>188</v>
      </c>
      <c r="K28" s="157">
        <v>198</v>
      </c>
      <c r="L28" s="157">
        <v>39</v>
      </c>
      <c r="M28" s="157">
        <v>533</v>
      </c>
      <c r="N28" s="443" t="s">
        <v>381</v>
      </c>
      <c r="O28" s="444"/>
    </row>
    <row r="29" spans="1:15" ht="21" customHeight="1" thickBot="1" thickTop="1">
      <c r="A29" s="440" t="s">
        <v>25</v>
      </c>
      <c r="B29" s="440"/>
      <c r="C29" s="160">
        <f>SUM(C9:C28)</f>
        <v>320</v>
      </c>
      <c r="D29" s="160">
        <f aca="true" t="shared" si="0" ref="D29:M29">SUM(D9:D28)</f>
        <v>797</v>
      </c>
      <c r="E29" s="160">
        <f t="shared" si="0"/>
        <v>1112</v>
      </c>
      <c r="F29" s="160">
        <f t="shared" si="0"/>
        <v>3776</v>
      </c>
      <c r="G29" s="160">
        <f t="shared" si="0"/>
        <v>6005</v>
      </c>
      <c r="H29" s="160">
        <f t="shared" si="0"/>
        <v>291</v>
      </c>
      <c r="I29" s="160">
        <f t="shared" si="0"/>
        <v>1411</v>
      </c>
      <c r="J29" s="160">
        <f t="shared" si="0"/>
        <v>2045</v>
      </c>
      <c r="K29" s="160">
        <f t="shared" si="0"/>
        <v>1891</v>
      </c>
      <c r="L29" s="160">
        <f t="shared" si="0"/>
        <v>367</v>
      </c>
      <c r="M29" s="160">
        <f t="shared" si="0"/>
        <v>6005</v>
      </c>
      <c r="N29" s="537" t="s">
        <v>298</v>
      </c>
      <c r="O29" s="537"/>
    </row>
    <row r="30" ht="13.5" thickTop="1"/>
  </sheetData>
  <sheetProtection/>
  <mergeCells count="57">
    <mergeCell ref="N10:O10"/>
    <mergeCell ref="N11:O11"/>
    <mergeCell ref="G7:G8"/>
    <mergeCell ref="H5:H6"/>
    <mergeCell ref="H7:H8"/>
    <mergeCell ref="F5:F6"/>
    <mergeCell ref="F7:F8"/>
    <mergeCell ref="N9:O9"/>
    <mergeCell ref="L7:L8"/>
    <mergeCell ref="A29:B29"/>
    <mergeCell ref="A26:B26"/>
    <mergeCell ref="N29:O29"/>
    <mergeCell ref="N19:O19"/>
    <mergeCell ref="O13:O18"/>
    <mergeCell ref="N20:O20"/>
    <mergeCell ref="N21:O21"/>
    <mergeCell ref="N22:O22"/>
    <mergeCell ref="N23:O23"/>
    <mergeCell ref="N24:O24"/>
    <mergeCell ref="A24:B24"/>
    <mergeCell ref="N26:O26"/>
    <mergeCell ref="N27:O27"/>
    <mergeCell ref="N28:O28"/>
    <mergeCell ref="A27:B27"/>
    <mergeCell ref="A28:B28"/>
    <mergeCell ref="N25:O25"/>
    <mergeCell ref="A25:B25"/>
    <mergeCell ref="A21:B21"/>
    <mergeCell ref="A22:B22"/>
    <mergeCell ref="A23:B23"/>
    <mergeCell ref="D5:D8"/>
    <mergeCell ref="E5:E8"/>
    <mergeCell ref="A12:B12"/>
    <mergeCell ref="A13:A18"/>
    <mergeCell ref="A19:B19"/>
    <mergeCell ref="A11:B11"/>
    <mergeCell ref="A20:B20"/>
    <mergeCell ref="A1:O1"/>
    <mergeCell ref="H4:M4"/>
    <mergeCell ref="N4:O8"/>
    <mergeCell ref="A10:B10"/>
    <mergeCell ref="I5:I8"/>
    <mergeCell ref="J5:J8"/>
    <mergeCell ref="K5:K8"/>
    <mergeCell ref="G5:G6"/>
    <mergeCell ref="C5:C6"/>
    <mergeCell ref="A9:B9"/>
    <mergeCell ref="N12:O12"/>
    <mergeCell ref="I3:O3"/>
    <mergeCell ref="A2:O2"/>
    <mergeCell ref="A4:B8"/>
    <mergeCell ref="C4:G4"/>
    <mergeCell ref="M7:M8"/>
    <mergeCell ref="M5:M6"/>
    <mergeCell ref="A3:H3"/>
    <mergeCell ref="L5:L6"/>
    <mergeCell ref="C7:C8"/>
  </mergeCells>
  <printOptions horizontalCentered="1"/>
  <pageMargins left="0.5" right="0.5" top="0.75" bottom="0.5" header="0.75" footer="0.5"/>
  <pageSetup firstPageNumber="6" useFirstPageNumber="1"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rightToLeft="1" view="pageBreakPreview" zoomScale="80" zoomScaleNormal="75" zoomScaleSheetLayoutView="80" zoomScalePageLayoutView="0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4.00390625" style="0" customWidth="1"/>
    <col min="6" max="6" width="13.8515625" style="0" customWidth="1"/>
    <col min="7" max="7" width="13.140625" style="0" customWidth="1"/>
    <col min="8" max="8" width="13.8515625" style="0" customWidth="1"/>
    <col min="9" max="9" width="14.140625" style="0" customWidth="1"/>
    <col min="10" max="10" width="13.8515625" style="0" customWidth="1"/>
    <col min="11" max="11" width="10.57421875" style="0" customWidth="1"/>
    <col min="12" max="12" width="8.8515625" style="0" customWidth="1"/>
    <col min="13" max="13" width="9.8515625" style="0" customWidth="1"/>
    <col min="14" max="14" width="17.57421875" style="0" customWidth="1"/>
    <col min="15" max="15" width="18.140625" style="0" customWidth="1"/>
    <col min="16" max="16" width="6.421875" style="0" customWidth="1"/>
  </cols>
  <sheetData>
    <row r="1" spans="1:16" ht="24" customHeight="1">
      <c r="A1" s="455" t="s">
        <v>623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26.25" customHeight="1">
      <c r="A2" s="456" t="s">
        <v>632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6" ht="18.75" thickBot="1">
      <c r="A3" s="457" t="s">
        <v>496</v>
      </c>
      <c r="B3" s="457"/>
      <c r="C3" s="457"/>
      <c r="D3" s="457"/>
      <c r="E3" s="457"/>
      <c r="F3" s="457"/>
      <c r="G3" s="457"/>
      <c r="H3" s="409" t="s">
        <v>446</v>
      </c>
      <c r="I3" s="409"/>
      <c r="J3" s="409"/>
      <c r="K3" s="409"/>
      <c r="L3" s="409"/>
      <c r="M3" s="409"/>
      <c r="N3" s="409"/>
      <c r="O3" s="409"/>
      <c r="P3" s="409"/>
    </row>
    <row r="4" spans="1:16" ht="18" customHeight="1" thickTop="1">
      <c r="A4" s="340" t="s">
        <v>101</v>
      </c>
      <c r="B4" s="340"/>
      <c r="C4" s="340" t="s">
        <v>322</v>
      </c>
      <c r="D4" s="340" t="s">
        <v>317</v>
      </c>
      <c r="E4" s="340"/>
      <c r="F4" s="340"/>
      <c r="G4" s="340"/>
      <c r="H4" s="340"/>
      <c r="I4" s="340"/>
      <c r="J4" s="340"/>
      <c r="K4" s="340"/>
      <c r="L4" s="340"/>
      <c r="M4" s="397" t="s">
        <v>427</v>
      </c>
      <c r="N4" s="544" t="s">
        <v>615</v>
      </c>
      <c r="O4" s="365" t="s">
        <v>290</v>
      </c>
      <c r="P4" s="365"/>
    </row>
    <row r="5" spans="1:16" ht="14.25" customHeight="1">
      <c r="A5" s="410"/>
      <c r="B5" s="410"/>
      <c r="C5" s="410"/>
      <c r="D5" s="410" t="s">
        <v>419</v>
      </c>
      <c r="E5" s="410"/>
      <c r="F5" s="410"/>
      <c r="G5" s="410"/>
      <c r="H5" s="410"/>
      <c r="I5" s="410"/>
      <c r="J5" s="410"/>
      <c r="K5" s="410"/>
      <c r="L5" s="410"/>
      <c r="M5" s="398"/>
      <c r="N5" s="545"/>
      <c r="O5" s="366"/>
      <c r="P5" s="366"/>
    </row>
    <row r="6" spans="1:16" ht="21" customHeight="1">
      <c r="A6" s="410"/>
      <c r="B6" s="410"/>
      <c r="C6" s="398" t="s">
        <v>418</v>
      </c>
      <c r="D6" s="398" t="s">
        <v>323</v>
      </c>
      <c r="E6" s="398" t="s">
        <v>324</v>
      </c>
      <c r="F6" s="398" t="s">
        <v>325</v>
      </c>
      <c r="G6" s="398" t="s">
        <v>328</v>
      </c>
      <c r="H6" s="398" t="s">
        <v>326</v>
      </c>
      <c r="I6" s="398" t="s">
        <v>327</v>
      </c>
      <c r="J6" s="398" t="s">
        <v>329</v>
      </c>
      <c r="K6" s="398" t="s">
        <v>560</v>
      </c>
      <c r="L6" s="410" t="s">
        <v>25</v>
      </c>
      <c r="M6" s="398"/>
      <c r="N6" s="545"/>
      <c r="O6" s="366"/>
      <c r="P6" s="366"/>
    </row>
    <row r="7" spans="1:16" ht="21" customHeight="1">
      <c r="A7" s="410"/>
      <c r="B7" s="410"/>
      <c r="C7" s="398"/>
      <c r="D7" s="398"/>
      <c r="E7" s="398"/>
      <c r="F7" s="398"/>
      <c r="G7" s="398"/>
      <c r="H7" s="398"/>
      <c r="I7" s="398"/>
      <c r="J7" s="398"/>
      <c r="K7" s="398"/>
      <c r="L7" s="410"/>
      <c r="M7" s="398"/>
      <c r="N7" s="545"/>
      <c r="O7" s="366"/>
      <c r="P7" s="366"/>
    </row>
    <row r="8" spans="1:16" ht="25.5" customHeight="1">
      <c r="A8" s="410"/>
      <c r="B8" s="410"/>
      <c r="C8" s="398"/>
      <c r="D8" s="398" t="s">
        <v>421</v>
      </c>
      <c r="E8" s="398" t="s">
        <v>420</v>
      </c>
      <c r="F8" s="398" t="s">
        <v>422</v>
      </c>
      <c r="G8" s="398" t="s">
        <v>423</v>
      </c>
      <c r="H8" s="398" t="s">
        <v>424</v>
      </c>
      <c r="I8" s="398" t="s">
        <v>425</v>
      </c>
      <c r="J8" s="398" t="s">
        <v>426</v>
      </c>
      <c r="K8" s="398" t="s">
        <v>554</v>
      </c>
      <c r="L8" s="398" t="s">
        <v>298</v>
      </c>
      <c r="M8" s="398" t="s">
        <v>298</v>
      </c>
      <c r="N8" s="504" t="s">
        <v>607</v>
      </c>
      <c r="O8" s="366"/>
      <c r="P8" s="366"/>
    </row>
    <row r="9" spans="1:16" ht="77.25" customHeight="1" thickBot="1">
      <c r="A9" s="447"/>
      <c r="B9" s="447"/>
      <c r="C9" s="159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546"/>
      <c r="O9" s="452"/>
      <c r="P9" s="452"/>
    </row>
    <row r="10" spans="1:16" ht="27" customHeight="1" thickTop="1">
      <c r="A10" s="453" t="s">
        <v>41</v>
      </c>
      <c r="B10" s="453"/>
      <c r="C10" s="156">
        <v>261</v>
      </c>
      <c r="D10" s="156">
        <v>0</v>
      </c>
      <c r="E10" s="156">
        <v>1</v>
      </c>
      <c r="F10" s="156">
        <v>0</v>
      </c>
      <c r="G10" s="156">
        <v>0</v>
      </c>
      <c r="H10" s="156">
        <v>5</v>
      </c>
      <c r="I10" s="156">
        <v>7</v>
      </c>
      <c r="J10" s="156">
        <v>2</v>
      </c>
      <c r="K10" s="156">
        <v>2</v>
      </c>
      <c r="L10" s="156">
        <v>17</v>
      </c>
      <c r="M10" s="156">
        <v>278</v>
      </c>
      <c r="N10" s="156">
        <v>17</v>
      </c>
      <c r="O10" s="344" t="s">
        <v>429</v>
      </c>
      <c r="P10" s="344"/>
    </row>
    <row r="11" spans="1:16" ht="21.75" customHeight="1">
      <c r="A11" s="360" t="s">
        <v>42</v>
      </c>
      <c r="B11" s="360"/>
      <c r="C11" s="156">
        <v>350</v>
      </c>
      <c r="D11" s="156">
        <v>0</v>
      </c>
      <c r="E11" s="156">
        <v>0</v>
      </c>
      <c r="F11" s="156">
        <v>1</v>
      </c>
      <c r="G11" s="156">
        <v>0</v>
      </c>
      <c r="H11" s="156">
        <v>4</v>
      </c>
      <c r="I11" s="156">
        <v>6</v>
      </c>
      <c r="J11" s="156">
        <v>8</v>
      </c>
      <c r="K11" s="156">
        <v>0</v>
      </c>
      <c r="L11" s="156">
        <v>19</v>
      </c>
      <c r="M11" s="156">
        <v>369</v>
      </c>
      <c r="N11" s="193">
        <v>171</v>
      </c>
      <c r="O11" s="372" t="s">
        <v>375</v>
      </c>
      <c r="P11" s="372"/>
    </row>
    <row r="12" spans="1:16" ht="21.75" customHeight="1">
      <c r="A12" s="360" t="s">
        <v>43</v>
      </c>
      <c r="B12" s="360"/>
      <c r="C12" s="156">
        <v>314</v>
      </c>
      <c r="D12" s="156">
        <v>0</v>
      </c>
      <c r="E12" s="156">
        <v>2</v>
      </c>
      <c r="F12" s="156">
        <v>0</v>
      </c>
      <c r="G12" s="156">
        <v>7</v>
      </c>
      <c r="H12" s="156">
        <v>0</v>
      </c>
      <c r="I12" s="156">
        <v>12</v>
      </c>
      <c r="J12" s="156">
        <v>4</v>
      </c>
      <c r="K12" s="156">
        <v>0</v>
      </c>
      <c r="L12" s="156">
        <v>25</v>
      </c>
      <c r="M12" s="156">
        <v>339</v>
      </c>
      <c r="N12" s="156">
        <v>82</v>
      </c>
      <c r="O12" s="372" t="s">
        <v>171</v>
      </c>
      <c r="P12" s="372"/>
    </row>
    <row r="13" spans="1:16" ht="21.75" customHeight="1">
      <c r="A13" s="360" t="s">
        <v>228</v>
      </c>
      <c r="B13" s="360"/>
      <c r="C13" s="156">
        <v>320</v>
      </c>
      <c r="D13" s="156">
        <v>0</v>
      </c>
      <c r="E13" s="156">
        <v>2</v>
      </c>
      <c r="F13" s="156">
        <v>0</v>
      </c>
      <c r="G13" s="156">
        <v>2</v>
      </c>
      <c r="H13" s="156">
        <v>8</v>
      </c>
      <c r="I13" s="156">
        <v>13</v>
      </c>
      <c r="J13" s="156">
        <v>0</v>
      </c>
      <c r="K13" s="156">
        <v>0</v>
      </c>
      <c r="L13" s="156">
        <v>25</v>
      </c>
      <c r="M13" s="156">
        <v>345</v>
      </c>
      <c r="N13" s="193">
        <v>103</v>
      </c>
      <c r="O13" s="372" t="s">
        <v>305</v>
      </c>
      <c r="P13" s="372"/>
    </row>
    <row r="14" spans="1:16" ht="21.75" customHeight="1">
      <c r="A14" s="348" t="s">
        <v>608</v>
      </c>
      <c r="B14" s="109" t="s">
        <v>263</v>
      </c>
      <c r="C14" s="156">
        <v>342</v>
      </c>
      <c r="D14" s="156">
        <v>0</v>
      </c>
      <c r="E14" s="156">
        <v>4</v>
      </c>
      <c r="F14" s="156">
        <v>6</v>
      </c>
      <c r="G14" s="156">
        <v>8</v>
      </c>
      <c r="H14" s="156">
        <v>12</v>
      </c>
      <c r="I14" s="156">
        <v>17</v>
      </c>
      <c r="J14" s="156">
        <v>8</v>
      </c>
      <c r="K14" s="156">
        <v>0</v>
      </c>
      <c r="L14" s="156">
        <v>55</v>
      </c>
      <c r="M14" s="156">
        <v>397</v>
      </c>
      <c r="N14" s="156">
        <v>64</v>
      </c>
      <c r="O14" s="221" t="s">
        <v>564</v>
      </c>
      <c r="P14" s="351" t="s">
        <v>172</v>
      </c>
    </row>
    <row r="15" spans="1:16" ht="21.75" customHeight="1">
      <c r="A15" s="349"/>
      <c r="B15" s="109" t="s">
        <v>264</v>
      </c>
      <c r="C15" s="156">
        <v>431</v>
      </c>
      <c r="D15" s="156">
        <v>0</v>
      </c>
      <c r="E15" s="156">
        <v>2</v>
      </c>
      <c r="F15" s="156">
        <v>3</v>
      </c>
      <c r="G15" s="156">
        <v>2</v>
      </c>
      <c r="H15" s="156">
        <v>11</v>
      </c>
      <c r="I15" s="156">
        <v>11</v>
      </c>
      <c r="J15" s="156">
        <v>2</v>
      </c>
      <c r="K15" s="156">
        <v>8</v>
      </c>
      <c r="L15" s="156">
        <v>39</v>
      </c>
      <c r="M15" s="156">
        <v>470</v>
      </c>
      <c r="N15" s="193">
        <v>92</v>
      </c>
      <c r="O15" s="221" t="s">
        <v>565</v>
      </c>
      <c r="P15" s="352"/>
    </row>
    <row r="16" spans="1:16" ht="21.75" customHeight="1">
      <c r="A16" s="349"/>
      <c r="B16" s="109" t="s">
        <v>265</v>
      </c>
      <c r="C16" s="156">
        <v>155</v>
      </c>
      <c r="D16" s="156">
        <v>0</v>
      </c>
      <c r="E16" s="156">
        <v>0</v>
      </c>
      <c r="F16" s="156">
        <v>1</v>
      </c>
      <c r="G16" s="156">
        <v>5</v>
      </c>
      <c r="H16" s="156">
        <v>1</v>
      </c>
      <c r="I16" s="156">
        <v>7</v>
      </c>
      <c r="J16" s="156">
        <v>0</v>
      </c>
      <c r="K16" s="156">
        <v>0</v>
      </c>
      <c r="L16" s="156">
        <v>14</v>
      </c>
      <c r="M16" s="156">
        <v>169</v>
      </c>
      <c r="N16" s="156">
        <v>30</v>
      </c>
      <c r="O16" s="234" t="s">
        <v>566</v>
      </c>
      <c r="P16" s="352"/>
    </row>
    <row r="17" spans="1:16" ht="21.75" customHeight="1">
      <c r="A17" s="349"/>
      <c r="B17" s="109" t="s">
        <v>266</v>
      </c>
      <c r="C17" s="156">
        <v>299</v>
      </c>
      <c r="D17" s="156">
        <v>0</v>
      </c>
      <c r="E17" s="156">
        <v>1</v>
      </c>
      <c r="F17" s="156">
        <v>1</v>
      </c>
      <c r="G17" s="156">
        <v>4</v>
      </c>
      <c r="H17" s="156">
        <v>14</v>
      </c>
      <c r="I17" s="156">
        <v>9</v>
      </c>
      <c r="J17" s="156">
        <v>0</v>
      </c>
      <c r="K17" s="156">
        <v>0</v>
      </c>
      <c r="L17" s="156">
        <v>29</v>
      </c>
      <c r="M17" s="156">
        <v>328</v>
      </c>
      <c r="N17" s="193">
        <v>152</v>
      </c>
      <c r="O17" s="234" t="s">
        <v>376</v>
      </c>
      <c r="P17" s="352"/>
    </row>
    <row r="18" spans="1:16" ht="21.75" customHeight="1">
      <c r="A18" s="349"/>
      <c r="B18" s="109" t="s">
        <v>267</v>
      </c>
      <c r="C18" s="156">
        <v>307</v>
      </c>
      <c r="D18" s="156">
        <v>0</v>
      </c>
      <c r="E18" s="156">
        <v>5</v>
      </c>
      <c r="F18" s="156">
        <v>0</v>
      </c>
      <c r="G18" s="156">
        <v>2</v>
      </c>
      <c r="H18" s="156">
        <v>9</v>
      </c>
      <c r="I18" s="156">
        <v>11</v>
      </c>
      <c r="J18" s="156">
        <v>0</v>
      </c>
      <c r="K18" s="156">
        <v>0</v>
      </c>
      <c r="L18" s="156">
        <v>27</v>
      </c>
      <c r="M18" s="156">
        <v>334</v>
      </c>
      <c r="N18" s="156">
        <v>170</v>
      </c>
      <c r="O18" s="234" t="s">
        <v>377</v>
      </c>
      <c r="P18" s="352"/>
    </row>
    <row r="19" spans="1:16" ht="21.75" customHeight="1">
      <c r="A19" s="350"/>
      <c r="B19" s="109" t="s">
        <v>268</v>
      </c>
      <c r="C19" s="156">
        <v>175</v>
      </c>
      <c r="D19" s="156">
        <v>0</v>
      </c>
      <c r="E19" s="156">
        <v>0</v>
      </c>
      <c r="F19" s="156">
        <v>0</v>
      </c>
      <c r="G19" s="156">
        <v>2</v>
      </c>
      <c r="H19" s="156">
        <v>6</v>
      </c>
      <c r="I19" s="156">
        <v>10</v>
      </c>
      <c r="J19" s="156">
        <v>2</v>
      </c>
      <c r="K19" s="156">
        <v>0</v>
      </c>
      <c r="L19" s="156">
        <v>20</v>
      </c>
      <c r="M19" s="156">
        <v>195</v>
      </c>
      <c r="N19" s="193">
        <v>69</v>
      </c>
      <c r="O19" s="222" t="s">
        <v>378</v>
      </c>
      <c r="P19" s="353"/>
    </row>
    <row r="20" spans="1:16" ht="21.75" customHeight="1">
      <c r="A20" s="360" t="s">
        <v>52</v>
      </c>
      <c r="B20" s="360"/>
      <c r="C20" s="156">
        <v>167</v>
      </c>
      <c r="D20" s="156">
        <v>0</v>
      </c>
      <c r="E20" s="156">
        <v>0</v>
      </c>
      <c r="F20" s="156">
        <v>1</v>
      </c>
      <c r="G20" s="156">
        <v>1</v>
      </c>
      <c r="H20" s="156">
        <v>8</v>
      </c>
      <c r="I20" s="156">
        <v>5</v>
      </c>
      <c r="J20" s="156">
        <v>16</v>
      </c>
      <c r="K20" s="156">
        <v>0</v>
      </c>
      <c r="L20" s="156">
        <v>31</v>
      </c>
      <c r="M20" s="156">
        <v>198</v>
      </c>
      <c r="N20" s="156">
        <v>6</v>
      </c>
      <c r="O20" s="338" t="s">
        <v>379</v>
      </c>
      <c r="P20" s="338"/>
    </row>
    <row r="21" spans="1:16" ht="21.75" customHeight="1">
      <c r="A21" s="360" t="s">
        <v>53</v>
      </c>
      <c r="B21" s="360"/>
      <c r="C21" s="156">
        <v>241</v>
      </c>
      <c r="D21" s="156">
        <v>4</v>
      </c>
      <c r="E21" s="156">
        <v>0</v>
      </c>
      <c r="F21" s="156">
        <v>1</v>
      </c>
      <c r="G21" s="156">
        <v>1</v>
      </c>
      <c r="H21" s="156">
        <v>6</v>
      </c>
      <c r="I21" s="156">
        <v>5</v>
      </c>
      <c r="J21" s="156">
        <v>3</v>
      </c>
      <c r="K21" s="156">
        <v>0</v>
      </c>
      <c r="L21" s="156">
        <v>20</v>
      </c>
      <c r="M21" s="156">
        <v>261</v>
      </c>
      <c r="N21" s="193">
        <v>38</v>
      </c>
      <c r="O21" s="338" t="s">
        <v>173</v>
      </c>
      <c r="P21" s="338"/>
    </row>
    <row r="22" spans="1:16" ht="21.75" customHeight="1">
      <c r="A22" s="360" t="s">
        <v>54</v>
      </c>
      <c r="B22" s="360"/>
      <c r="C22" s="156">
        <v>205</v>
      </c>
      <c r="D22" s="156">
        <v>0</v>
      </c>
      <c r="E22" s="156">
        <v>0</v>
      </c>
      <c r="F22" s="156">
        <v>1</v>
      </c>
      <c r="G22" s="156">
        <v>1</v>
      </c>
      <c r="H22" s="156">
        <v>3</v>
      </c>
      <c r="I22" s="156">
        <v>6</v>
      </c>
      <c r="J22" s="156">
        <v>1</v>
      </c>
      <c r="K22" s="156">
        <v>0</v>
      </c>
      <c r="L22" s="156">
        <v>12</v>
      </c>
      <c r="M22" s="156">
        <v>217</v>
      </c>
      <c r="N22" s="156">
        <v>127</v>
      </c>
      <c r="O22" s="338" t="s">
        <v>174</v>
      </c>
      <c r="P22" s="338"/>
    </row>
    <row r="23" spans="1:16" ht="21.75" customHeight="1">
      <c r="A23" s="360" t="s">
        <v>55</v>
      </c>
      <c r="B23" s="360"/>
      <c r="C23" s="156">
        <v>285</v>
      </c>
      <c r="D23" s="156">
        <v>0</v>
      </c>
      <c r="E23" s="156">
        <v>1</v>
      </c>
      <c r="F23" s="156">
        <v>1</v>
      </c>
      <c r="G23" s="156">
        <v>0</v>
      </c>
      <c r="H23" s="156">
        <v>4</v>
      </c>
      <c r="I23" s="156">
        <v>4</v>
      </c>
      <c r="J23" s="156">
        <v>0</v>
      </c>
      <c r="K23" s="156">
        <v>0</v>
      </c>
      <c r="L23" s="156">
        <v>10</v>
      </c>
      <c r="M23" s="156">
        <v>295</v>
      </c>
      <c r="N23" s="193">
        <v>141</v>
      </c>
      <c r="O23" s="338" t="s">
        <v>175</v>
      </c>
      <c r="P23" s="338"/>
    </row>
    <row r="24" spans="1:16" ht="21.75" customHeight="1">
      <c r="A24" s="422" t="s">
        <v>134</v>
      </c>
      <c r="B24" s="422"/>
      <c r="C24" s="156">
        <v>285</v>
      </c>
      <c r="D24" s="156">
        <v>0</v>
      </c>
      <c r="E24" s="156">
        <v>0</v>
      </c>
      <c r="F24" s="156">
        <v>1</v>
      </c>
      <c r="G24" s="156">
        <v>3</v>
      </c>
      <c r="H24" s="156">
        <v>10</v>
      </c>
      <c r="I24" s="156">
        <v>5</v>
      </c>
      <c r="J24" s="156">
        <v>3</v>
      </c>
      <c r="K24" s="156">
        <v>0</v>
      </c>
      <c r="L24" s="156">
        <v>22</v>
      </c>
      <c r="M24" s="156">
        <v>307</v>
      </c>
      <c r="N24" s="156">
        <v>15</v>
      </c>
      <c r="O24" s="338" t="s">
        <v>176</v>
      </c>
      <c r="P24" s="338"/>
    </row>
    <row r="25" spans="1:16" ht="21.75" customHeight="1">
      <c r="A25" s="360" t="s">
        <v>57</v>
      </c>
      <c r="B25" s="360"/>
      <c r="C25" s="156">
        <v>132</v>
      </c>
      <c r="D25" s="156">
        <v>0</v>
      </c>
      <c r="E25" s="156">
        <v>0</v>
      </c>
      <c r="F25" s="156">
        <v>2</v>
      </c>
      <c r="G25" s="156">
        <v>2</v>
      </c>
      <c r="H25" s="156">
        <v>2</v>
      </c>
      <c r="I25" s="156">
        <v>5</v>
      </c>
      <c r="J25" s="156">
        <v>2</v>
      </c>
      <c r="K25" s="156">
        <v>0</v>
      </c>
      <c r="L25" s="156">
        <v>13</v>
      </c>
      <c r="M25" s="156">
        <v>145</v>
      </c>
      <c r="N25" s="193">
        <v>32</v>
      </c>
      <c r="O25" s="338" t="s">
        <v>380</v>
      </c>
      <c r="P25" s="338"/>
    </row>
    <row r="26" spans="1:16" ht="21.75" customHeight="1">
      <c r="A26" s="360" t="s">
        <v>58</v>
      </c>
      <c r="B26" s="360"/>
      <c r="C26" s="156">
        <v>296</v>
      </c>
      <c r="D26" s="156">
        <v>0</v>
      </c>
      <c r="E26" s="156">
        <v>1</v>
      </c>
      <c r="F26" s="156">
        <v>2</v>
      </c>
      <c r="G26" s="156">
        <v>1</v>
      </c>
      <c r="H26" s="156">
        <v>7</v>
      </c>
      <c r="I26" s="156">
        <v>2</v>
      </c>
      <c r="J26" s="156">
        <v>1</v>
      </c>
      <c r="K26" s="156">
        <v>0</v>
      </c>
      <c r="L26" s="156">
        <v>14</v>
      </c>
      <c r="M26" s="156">
        <v>310</v>
      </c>
      <c r="N26" s="156">
        <v>166</v>
      </c>
      <c r="O26" s="338" t="s">
        <v>178</v>
      </c>
      <c r="P26" s="338"/>
    </row>
    <row r="27" spans="1:16" ht="21.75" customHeight="1">
      <c r="A27" s="360" t="s">
        <v>229</v>
      </c>
      <c r="B27" s="360"/>
      <c r="C27" s="156">
        <v>235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235</v>
      </c>
      <c r="N27" s="193">
        <v>84</v>
      </c>
      <c r="O27" s="338" t="s">
        <v>179</v>
      </c>
      <c r="P27" s="338"/>
    </row>
    <row r="28" spans="1:16" ht="21.75" customHeight="1">
      <c r="A28" s="360" t="s">
        <v>60</v>
      </c>
      <c r="B28" s="360"/>
      <c r="C28" s="156">
        <v>262</v>
      </c>
      <c r="D28" s="156">
        <v>0</v>
      </c>
      <c r="E28" s="156">
        <v>0</v>
      </c>
      <c r="F28" s="156">
        <v>9</v>
      </c>
      <c r="G28" s="156">
        <v>0</v>
      </c>
      <c r="H28" s="156">
        <v>2</v>
      </c>
      <c r="I28" s="156">
        <v>6</v>
      </c>
      <c r="J28" s="156">
        <v>1</v>
      </c>
      <c r="K28" s="156">
        <v>0</v>
      </c>
      <c r="L28" s="156">
        <v>18</v>
      </c>
      <c r="M28" s="156">
        <v>280</v>
      </c>
      <c r="N28" s="156">
        <v>126</v>
      </c>
      <c r="O28" s="338" t="s">
        <v>180</v>
      </c>
      <c r="P28" s="338"/>
    </row>
    <row r="29" spans="1:16" ht="21.75" customHeight="1" thickBot="1">
      <c r="A29" s="384" t="s">
        <v>61</v>
      </c>
      <c r="B29" s="384"/>
      <c r="C29" s="157">
        <v>502</v>
      </c>
      <c r="D29" s="157">
        <v>0</v>
      </c>
      <c r="E29" s="157">
        <v>3</v>
      </c>
      <c r="F29" s="157">
        <v>4</v>
      </c>
      <c r="G29" s="157">
        <v>2</v>
      </c>
      <c r="H29" s="157">
        <v>12</v>
      </c>
      <c r="I29" s="157">
        <v>10</v>
      </c>
      <c r="J29" s="157">
        <v>0</v>
      </c>
      <c r="K29" s="157">
        <v>0</v>
      </c>
      <c r="L29" s="157">
        <v>31</v>
      </c>
      <c r="M29" s="157">
        <v>533</v>
      </c>
      <c r="N29" s="252">
        <v>52</v>
      </c>
      <c r="O29" s="355" t="s">
        <v>381</v>
      </c>
      <c r="P29" s="356"/>
    </row>
    <row r="30" spans="1:16" ht="21.75" customHeight="1" thickBot="1">
      <c r="A30" s="359" t="s">
        <v>25</v>
      </c>
      <c r="B30" s="359"/>
      <c r="C30" s="253">
        <f>SUM(C10:C29)</f>
        <v>5564</v>
      </c>
      <c r="D30" s="253">
        <f aca="true" t="shared" si="0" ref="D30:M30">SUM(D10:D29)</f>
        <v>4</v>
      </c>
      <c r="E30" s="253">
        <f t="shared" si="0"/>
        <v>22</v>
      </c>
      <c r="F30" s="253">
        <f t="shared" si="0"/>
        <v>34</v>
      </c>
      <c r="G30" s="253">
        <f t="shared" si="0"/>
        <v>43</v>
      </c>
      <c r="H30" s="253">
        <f t="shared" si="0"/>
        <v>124</v>
      </c>
      <c r="I30" s="253">
        <f t="shared" si="0"/>
        <v>151</v>
      </c>
      <c r="J30" s="253">
        <f t="shared" si="0"/>
        <v>53</v>
      </c>
      <c r="K30" s="253">
        <f>SUM(K10:K29)</f>
        <v>10</v>
      </c>
      <c r="L30" s="253">
        <f t="shared" si="0"/>
        <v>441</v>
      </c>
      <c r="M30" s="253">
        <f t="shared" si="0"/>
        <v>6005</v>
      </c>
      <c r="N30" s="253">
        <f>SUM(N10:N29)</f>
        <v>1737</v>
      </c>
      <c r="O30" s="429" t="s">
        <v>298</v>
      </c>
      <c r="P30" s="429"/>
    </row>
    <row r="31" ht="13.5" thickTop="1"/>
    <row r="32" ht="12.75">
      <c r="G32" t="s">
        <v>642</v>
      </c>
    </row>
  </sheetData>
  <sheetProtection/>
  <mergeCells count="64">
    <mergeCell ref="A12:B12"/>
    <mergeCell ref="A13:B13"/>
    <mergeCell ref="A23:B23"/>
    <mergeCell ref="A24:B24"/>
    <mergeCell ref="A25:B25"/>
    <mergeCell ref="A26:B26"/>
    <mergeCell ref="A1:P1"/>
    <mergeCell ref="A4:B9"/>
    <mergeCell ref="A2:P2"/>
    <mergeCell ref="A3:G3"/>
    <mergeCell ref="A30:B30"/>
    <mergeCell ref="A14:A19"/>
    <mergeCell ref="A20:B20"/>
    <mergeCell ref="A21:B21"/>
    <mergeCell ref="A22:B22"/>
    <mergeCell ref="H3:P3"/>
    <mergeCell ref="A27:B27"/>
    <mergeCell ref="O27:P27"/>
    <mergeCell ref="L6:L7"/>
    <mergeCell ref="O11:P11"/>
    <mergeCell ref="A28:B28"/>
    <mergeCell ref="A29:B29"/>
    <mergeCell ref="A11:B11"/>
    <mergeCell ref="L8:L9"/>
    <mergeCell ref="I6:I7"/>
    <mergeCell ref="J6:J7"/>
    <mergeCell ref="O30:P30"/>
    <mergeCell ref="O20:P20"/>
    <mergeCell ref="O21:P21"/>
    <mergeCell ref="O22:P22"/>
    <mergeCell ref="O23:P23"/>
    <mergeCell ref="O24:P24"/>
    <mergeCell ref="O26:P26"/>
    <mergeCell ref="O28:P28"/>
    <mergeCell ref="O25:P25"/>
    <mergeCell ref="O29:P29"/>
    <mergeCell ref="P14:P19"/>
    <mergeCell ref="D4:L4"/>
    <mergeCell ref="O12:P12"/>
    <mergeCell ref="O13:P13"/>
    <mergeCell ref="K6:K7"/>
    <mergeCell ref="K8:K9"/>
    <mergeCell ref="F8:F9"/>
    <mergeCell ref="G8:G9"/>
    <mergeCell ref="H8:H9"/>
    <mergeCell ref="I8:I9"/>
    <mergeCell ref="A10:B10"/>
    <mergeCell ref="O10:P10"/>
    <mergeCell ref="C6:C8"/>
    <mergeCell ref="D5:L5"/>
    <mergeCell ref="M4:M7"/>
    <mergeCell ref="M8:M9"/>
    <mergeCell ref="C4:C5"/>
    <mergeCell ref="D6:D7"/>
    <mergeCell ref="E6:E7"/>
    <mergeCell ref="F6:F7"/>
    <mergeCell ref="D8:D9"/>
    <mergeCell ref="E8:E9"/>
    <mergeCell ref="J8:J9"/>
    <mergeCell ref="O4:P9"/>
    <mergeCell ref="N4:N7"/>
    <mergeCell ref="N8:N9"/>
    <mergeCell ref="G6:G7"/>
    <mergeCell ref="H6:H7"/>
  </mergeCells>
  <printOptions horizontalCentered="1"/>
  <pageMargins left="0.5118110236220472" right="0.2362204724409449" top="0.7480314960629921" bottom="0.5118110236220472" header="0.7480314960629921" footer="0.5118110236220472"/>
  <pageSetup firstPageNumber="6" useFirstPageNumber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O28"/>
  <sheetViews>
    <sheetView rightToLeft="1" view="pageBreakPreview" zoomScale="90" zoomScaleSheetLayoutView="90" zoomScalePageLayoutView="0" workbookViewId="0" topLeftCell="A1">
      <selection activeCell="N7" sqref="N7"/>
    </sheetView>
  </sheetViews>
  <sheetFormatPr defaultColWidth="9.140625" defaultRowHeight="12.75"/>
  <cols>
    <col min="1" max="1" width="8.00390625" style="0" customWidth="1"/>
    <col min="2" max="2" width="11.28125" style="0" customWidth="1"/>
    <col min="3" max="3" width="15.00390625" style="0" customWidth="1"/>
    <col min="4" max="4" width="15.8515625" style="0" customWidth="1"/>
    <col min="5" max="5" width="14.00390625" style="0" customWidth="1"/>
    <col min="6" max="6" width="21.28125" style="0" customWidth="1"/>
    <col min="7" max="7" width="9.57421875" style="0" customWidth="1"/>
    <col min="8" max="8" width="10.28125" style="0" customWidth="1"/>
    <col min="9" max="9" width="11.8515625" style="0" customWidth="1"/>
    <col min="10" max="10" width="12.421875" style="0" customWidth="1"/>
    <col min="11" max="11" width="17.8515625" style="0" customWidth="1"/>
    <col min="12" max="12" width="6.421875" style="0" customWidth="1"/>
    <col min="15" max="15" width="1.57421875" style="0" customWidth="1"/>
  </cols>
  <sheetData>
    <row r="1" spans="1:12" ht="44.25" customHeight="1">
      <c r="A1" s="406" t="s">
        <v>544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36" customHeight="1">
      <c r="A2" s="468" t="s">
        <v>590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spans="1:12" ht="17.25" customHeight="1" thickBot="1">
      <c r="A3" s="469" t="s">
        <v>442</v>
      </c>
      <c r="B3" s="469"/>
      <c r="C3" s="469"/>
      <c r="D3" s="469"/>
      <c r="E3" s="469"/>
      <c r="F3" s="451" t="s">
        <v>441</v>
      </c>
      <c r="G3" s="451"/>
      <c r="H3" s="451"/>
      <c r="I3" s="451"/>
      <c r="J3" s="451"/>
      <c r="K3" s="451"/>
      <c r="L3" s="451"/>
    </row>
    <row r="4" spans="1:12" ht="28.5" customHeight="1" thickTop="1">
      <c r="A4" s="340" t="s">
        <v>101</v>
      </c>
      <c r="B4" s="340"/>
      <c r="C4" s="174" t="s">
        <v>330</v>
      </c>
      <c r="D4" s="174" t="s">
        <v>331</v>
      </c>
      <c r="E4" s="174" t="s">
        <v>332</v>
      </c>
      <c r="F4" s="176" t="s">
        <v>333</v>
      </c>
      <c r="G4" s="340" t="s">
        <v>337</v>
      </c>
      <c r="H4" s="340"/>
      <c r="I4" s="340"/>
      <c r="J4" s="176" t="s">
        <v>338</v>
      </c>
      <c r="K4" s="365" t="s">
        <v>290</v>
      </c>
      <c r="L4" s="365"/>
    </row>
    <row r="5" spans="1:12" ht="24.75" customHeight="1">
      <c r="A5" s="410"/>
      <c r="B5" s="410"/>
      <c r="C5" s="463" t="s">
        <v>384</v>
      </c>
      <c r="D5" s="463" t="s">
        <v>382</v>
      </c>
      <c r="E5" s="463" t="s">
        <v>383</v>
      </c>
      <c r="F5" s="463" t="s">
        <v>385</v>
      </c>
      <c r="G5" s="465" t="s">
        <v>386</v>
      </c>
      <c r="H5" s="465"/>
      <c r="I5" s="465"/>
      <c r="J5" s="463" t="s">
        <v>389</v>
      </c>
      <c r="K5" s="366"/>
      <c r="L5" s="366"/>
    </row>
    <row r="6" spans="1:12" ht="18" customHeight="1">
      <c r="A6" s="410"/>
      <c r="B6" s="410"/>
      <c r="C6" s="463"/>
      <c r="D6" s="463"/>
      <c r="E6" s="463"/>
      <c r="F6" s="463"/>
      <c r="G6" s="132" t="s">
        <v>334</v>
      </c>
      <c r="H6" s="132" t="s">
        <v>335</v>
      </c>
      <c r="I6" s="132" t="s">
        <v>336</v>
      </c>
      <c r="J6" s="463"/>
      <c r="K6" s="366"/>
      <c r="L6" s="366"/>
    </row>
    <row r="7" spans="1:12" ht="21.75" customHeight="1" thickBot="1">
      <c r="A7" s="447"/>
      <c r="B7" s="447"/>
      <c r="C7" s="464"/>
      <c r="D7" s="464"/>
      <c r="E7" s="464"/>
      <c r="F7" s="464"/>
      <c r="G7" s="159" t="s">
        <v>387</v>
      </c>
      <c r="H7" s="159" t="s">
        <v>526</v>
      </c>
      <c r="I7" s="159" t="s">
        <v>388</v>
      </c>
      <c r="J7" s="464"/>
      <c r="K7" s="452"/>
      <c r="L7" s="452"/>
    </row>
    <row r="8" spans="1:12" ht="21.75" customHeight="1" thickTop="1">
      <c r="A8" s="448" t="s">
        <v>41</v>
      </c>
      <c r="B8" s="448"/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344" t="s">
        <v>429</v>
      </c>
      <c r="L8" s="344"/>
    </row>
    <row r="9" spans="1:12" ht="18.75" customHeight="1">
      <c r="A9" s="461" t="s">
        <v>42</v>
      </c>
      <c r="B9" s="461"/>
      <c r="C9" s="105">
        <v>2</v>
      </c>
      <c r="D9" s="105">
        <v>3</v>
      </c>
      <c r="E9" s="105">
        <v>0</v>
      </c>
      <c r="F9" s="105">
        <v>1</v>
      </c>
      <c r="G9" s="105">
        <v>4</v>
      </c>
      <c r="H9" s="105">
        <v>2</v>
      </c>
      <c r="I9" s="105">
        <v>0</v>
      </c>
      <c r="J9" s="105">
        <v>0</v>
      </c>
      <c r="K9" s="372" t="s">
        <v>375</v>
      </c>
      <c r="L9" s="372"/>
    </row>
    <row r="10" spans="1:12" ht="18.75" customHeight="1">
      <c r="A10" s="461" t="s">
        <v>43</v>
      </c>
      <c r="B10" s="461"/>
      <c r="C10" s="105">
        <v>6</v>
      </c>
      <c r="D10" s="105">
        <v>1</v>
      </c>
      <c r="E10" s="105">
        <v>0</v>
      </c>
      <c r="F10" s="105">
        <v>0</v>
      </c>
      <c r="G10" s="105">
        <v>33</v>
      </c>
      <c r="H10" s="105">
        <v>18</v>
      </c>
      <c r="I10" s="105">
        <v>1</v>
      </c>
      <c r="J10" s="105">
        <v>0</v>
      </c>
      <c r="K10" s="372" t="s">
        <v>171</v>
      </c>
      <c r="L10" s="372"/>
    </row>
    <row r="11" spans="1:14" ht="18.75" customHeight="1">
      <c r="A11" s="461" t="s">
        <v>228</v>
      </c>
      <c r="B11" s="461"/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1</v>
      </c>
      <c r="I11" s="105">
        <v>0</v>
      </c>
      <c r="J11" s="105">
        <v>0</v>
      </c>
      <c r="K11" s="372" t="s">
        <v>305</v>
      </c>
      <c r="L11" s="372"/>
      <c r="N11" s="97"/>
    </row>
    <row r="12" spans="1:12" ht="18.75" customHeight="1">
      <c r="A12" s="348" t="s">
        <v>608</v>
      </c>
      <c r="B12" s="115" t="s">
        <v>263</v>
      </c>
      <c r="C12" s="105">
        <v>2</v>
      </c>
      <c r="D12" s="105">
        <v>5</v>
      </c>
      <c r="E12" s="105">
        <v>0</v>
      </c>
      <c r="F12" s="105">
        <v>8</v>
      </c>
      <c r="G12" s="105">
        <v>0</v>
      </c>
      <c r="H12" s="105">
        <v>0</v>
      </c>
      <c r="I12" s="105">
        <v>0</v>
      </c>
      <c r="J12" s="105">
        <v>0</v>
      </c>
      <c r="K12" s="221" t="s">
        <v>564</v>
      </c>
      <c r="L12" s="351" t="s">
        <v>172</v>
      </c>
    </row>
    <row r="13" spans="1:12" ht="18.75" customHeight="1">
      <c r="A13" s="349"/>
      <c r="B13" s="115" t="s">
        <v>264</v>
      </c>
      <c r="C13" s="105">
        <v>5</v>
      </c>
      <c r="D13" s="105">
        <v>5</v>
      </c>
      <c r="E13" s="105">
        <v>0</v>
      </c>
      <c r="F13" s="105">
        <v>12</v>
      </c>
      <c r="G13" s="105">
        <v>0</v>
      </c>
      <c r="H13" s="105">
        <v>0</v>
      </c>
      <c r="I13" s="105">
        <v>0</v>
      </c>
      <c r="J13" s="105">
        <v>0</v>
      </c>
      <c r="K13" s="221" t="s">
        <v>565</v>
      </c>
      <c r="L13" s="352"/>
    </row>
    <row r="14" spans="1:12" ht="18.75" customHeight="1">
      <c r="A14" s="349"/>
      <c r="B14" s="115" t="s">
        <v>265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234" t="s">
        <v>566</v>
      </c>
      <c r="L14" s="352"/>
    </row>
    <row r="15" spans="1:12" ht="18.75" customHeight="1">
      <c r="A15" s="349"/>
      <c r="B15" s="115" t="s">
        <v>266</v>
      </c>
      <c r="C15" s="105">
        <v>1</v>
      </c>
      <c r="D15" s="105">
        <v>2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234" t="s">
        <v>376</v>
      </c>
      <c r="L15" s="352"/>
    </row>
    <row r="16" spans="1:12" ht="18.75" customHeight="1">
      <c r="A16" s="349"/>
      <c r="B16" s="115" t="s">
        <v>267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234" t="s">
        <v>377</v>
      </c>
      <c r="L16" s="352"/>
    </row>
    <row r="17" spans="1:12" ht="18.75" customHeight="1">
      <c r="A17" s="350"/>
      <c r="B17" s="172" t="s">
        <v>268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222" t="s">
        <v>378</v>
      </c>
      <c r="L17" s="353"/>
    </row>
    <row r="18" spans="1:12" ht="18.75" customHeight="1">
      <c r="A18" s="461" t="s">
        <v>52</v>
      </c>
      <c r="B18" s="461"/>
      <c r="C18" s="105">
        <v>3</v>
      </c>
      <c r="D18" s="105">
        <v>1</v>
      </c>
      <c r="E18" s="105">
        <v>0</v>
      </c>
      <c r="F18" s="105">
        <v>8</v>
      </c>
      <c r="G18" s="105">
        <v>0</v>
      </c>
      <c r="H18" s="105">
        <v>0</v>
      </c>
      <c r="I18" s="105">
        <v>0</v>
      </c>
      <c r="J18" s="105">
        <v>2</v>
      </c>
      <c r="K18" s="338" t="s">
        <v>379</v>
      </c>
      <c r="L18" s="338"/>
    </row>
    <row r="19" spans="1:12" ht="18.75" customHeight="1">
      <c r="A19" s="461" t="s">
        <v>53</v>
      </c>
      <c r="B19" s="461"/>
      <c r="C19" s="105">
        <v>0</v>
      </c>
      <c r="D19" s="105">
        <v>11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338" t="s">
        <v>173</v>
      </c>
      <c r="L19" s="338"/>
    </row>
    <row r="20" spans="1:12" ht="18.75" customHeight="1">
      <c r="A20" s="461" t="s">
        <v>54</v>
      </c>
      <c r="B20" s="461"/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338" t="s">
        <v>174</v>
      </c>
      <c r="L20" s="338"/>
    </row>
    <row r="21" spans="1:12" ht="18.75" customHeight="1">
      <c r="A21" s="461" t="s">
        <v>55</v>
      </c>
      <c r="B21" s="461"/>
      <c r="C21" s="105">
        <v>0</v>
      </c>
      <c r="D21" s="105">
        <v>9</v>
      </c>
      <c r="E21" s="105">
        <v>0</v>
      </c>
      <c r="F21" s="105">
        <v>3</v>
      </c>
      <c r="G21" s="105">
        <v>0</v>
      </c>
      <c r="H21" s="105">
        <v>0</v>
      </c>
      <c r="I21" s="105">
        <v>0</v>
      </c>
      <c r="J21" s="105">
        <v>0</v>
      </c>
      <c r="K21" s="338" t="s">
        <v>175</v>
      </c>
      <c r="L21" s="338"/>
    </row>
    <row r="22" spans="1:12" ht="18.75" customHeight="1">
      <c r="A22" s="462" t="s">
        <v>134</v>
      </c>
      <c r="B22" s="462"/>
      <c r="C22" s="105">
        <v>18</v>
      </c>
      <c r="D22" s="105">
        <v>2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338" t="s">
        <v>176</v>
      </c>
      <c r="L22" s="338"/>
    </row>
    <row r="23" spans="1:12" ht="18.75" customHeight="1">
      <c r="A23" s="461" t="s">
        <v>57</v>
      </c>
      <c r="B23" s="461"/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338" t="s">
        <v>380</v>
      </c>
      <c r="L23" s="338"/>
    </row>
    <row r="24" spans="1:12" ht="18.75" customHeight="1">
      <c r="A24" s="461" t="s">
        <v>58</v>
      </c>
      <c r="B24" s="461"/>
      <c r="C24" s="105">
        <v>0</v>
      </c>
      <c r="D24" s="105">
        <v>3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338" t="s">
        <v>178</v>
      </c>
      <c r="L24" s="338"/>
    </row>
    <row r="25" spans="1:12" ht="18.75" customHeight="1">
      <c r="A25" s="461" t="s">
        <v>229</v>
      </c>
      <c r="B25" s="461"/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338" t="s">
        <v>179</v>
      </c>
      <c r="L25" s="338"/>
    </row>
    <row r="26" spans="1:15" ht="18.75" customHeight="1">
      <c r="A26" s="461" t="s">
        <v>60</v>
      </c>
      <c r="B26" s="461"/>
      <c r="C26" s="105">
        <v>1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338" t="s">
        <v>180</v>
      </c>
      <c r="L26" s="338"/>
      <c r="O26" t="s">
        <v>642</v>
      </c>
    </row>
    <row r="27" spans="1:12" ht="18.75" customHeight="1" thickBot="1">
      <c r="A27" s="458" t="s">
        <v>61</v>
      </c>
      <c r="B27" s="458"/>
      <c r="C27" s="132">
        <v>0</v>
      </c>
      <c r="D27" s="132">
        <v>5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443" t="s">
        <v>381</v>
      </c>
      <c r="L27" s="444"/>
    </row>
    <row r="28" spans="1:12" ht="18.75" customHeight="1" thickBot="1" thickTop="1">
      <c r="A28" s="459" t="s">
        <v>25</v>
      </c>
      <c r="B28" s="459"/>
      <c r="C28" s="232">
        <v>38</v>
      </c>
      <c r="D28" s="232">
        <v>47</v>
      </c>
      <c r="E28" s="232">
        <v>0</v>
      </c>
      <c r="F28" s="232">
        <v>32</v>
      </c>
      <c r="G28" s="232">
        <v>37</v>
      </c>
      <c r="H28" s="232">
        <v>21</v>
      </c>
      <c r="I28" s="232">
        <v>1</v>
      </c>
      <c r="J28" s="232">
        <v>2</v>
      </c>
      <c r="K28" s="441" t="s">
        <v>298</v>
      </c>
      <c r="L28" s="441"/>
    </row>
    <row r="29" ht="13.5" thickTop="1"/>
  </sheetData>
  <sheetProtection/>
  <mergeCells count="45">
    <mergeCell ref="K11:L11"/>
    <mergeCell ref="G4:I4"/>
    <mergeCell ref="C5:C7"/>
    <mergeCell ref="D5:D7"/>
    <mergeCell ref="E5:E7"/>
    <mergeCell ref="F5:F7"/>
    <mergeCell ref="G5:I5"/>
    <mergeCell ref="K8:L8"/>
    <mergeCell ref="A3:E3"/>
    <mergeCell ref="A9:B9"/>
    <mergeCell ref="A10:B10"/>
    <mergeCell ref="A1:L1"/>
    <mergeCell ref="A2:L2"/>
    <mergeCell ref="F3:L3"/>
    <mergeCell ref="K4:L7"/>
    <mergeCell ref="K9:L9"/>
    <mergeCell ref="K10:L10"/>
    <mergeCell ref="J5:J7"/>
    <mergeCell ref="A11:B11"/>
    <mergeCell ref="A12:A17"/>
    <mergeCell ref="A4:B7"/>
    <mergeCell ref="A28:B28"/>
    <mergeCell ref="A19:B19"/>
    <mergeCell ref="A20:B20"/>
    <mergeCell ref="A21:B21"/>
    <mergeCell ref="A22:B22"/>
    <mergeCell ref="A18:B18"/>
    <mergeCell ref="A23:B23"/>
    <mergeCell ref="K26:L26"/>
    <mergeCell ref="A24:B24"/>
    <mergeCell ref="A27:B27"/>
    <mergeCell ref="A25:B25"/>
    <mergeCell ref="K19:L19"/>
    <mergeCell ref="K18:L18"/>
    <mergeCell ref="A26:B26"/>
    <mergeCell ref="A8:B8"/>
    <mergeCell ref="L12:L17"/>
    <mergeCell ref="K20:L20"/>
    <mergeCell ref="K27:L27"/>
    <mergeCell ref="K28:L28"/>
    <mergeCell ref="K21:L21"/>
    <mergeCell ref="K22:L22"/>
    <mergeCell ref="K23:L23"/>
    <mergeCell ref="K24:L24"/>
    <mergeCell ref="K25:L25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BK32"/>
  <sheetViews>
    <sheetView rightToLeft="1" view="pageBreakPreview" zoomScale="80" zoomScaleNormal="75" zoomScaleSheetLayoutView="80" zoomScalePageLayoutView="0" workbookViewId="0" topLeftCell="A2">
      <selection activeCell="A4" sqref="A4:B9"/>
    </sheetView>
  </sheetViews>
  <sheetFormatPr defaultColWidth="9.140625" defaultRowHeight="12.75"/>
  <cols>
    <col min="1" max="1" width="6.57421875" style="42" customWidth="1"/>
    <col min="2" max="2" width="12.28125" style="42" customWidth="1"/>
    <col min="3" max="3" width="15.421875" style="42" customWidth="1"/>
    <col min="4" max="4" width="9.421875" style="42" customWidth="1"/>
    <col min="5" max="5" width="8.00390625" style="42" customWidth="1"/>
    <col min="6" max="6" width="8.28125" style="42" customWidth="1"/>
    <col min="7" max="7" width="7.7109375" style="42" customWidth="1"/>
    <col min="8" max="8" width="8.00390625" style="42" customWidth="1"/>
    <col min="9" max="9" width="8.57421875" style="42" customWidth="1"/>
    <col min="10" max="10" width="8.00390625" style="42" customWidth="1"/>
    <col min="11" max="11" width="9.8515625" style="42" customWidth="1"/>
    <col min="12" max="12" width="8.00390625" style="42" customWidth="1"/>
    <col min="13" max="13" width="7.8515625" style="42" customWidth="1"/>
    <col min="14" max="15" width="8.57421875" style="42" customWidth="1"/>
    <col min="16" max="16" width="8.8515625" style="42" customWidth="1"/>
    <col min="17" max="17" width="9.7109375" style="42" customWidth="1"/>
    <col min="18" max="18" width="6.28125" style="42" customWidth="1"/>
    <col min="19" max="19" width="8.421875" style="42" customWidth="1"/>
    <col min="20" max="20" width="6.8515625" style="42" customWidth="1"/>
    <col min="21" max="21" width="10.140625" style="42" customWidth="1"/>
    <col min="22" max="22" width="16.57421875" style="42" customWidth="1"/>
    <col min="23" max="23" width="5.8515625" style="42" customWidth="1"/>
    <col min="24" max="16384" width="9.140625" style="42" customWidth="1"/>
  </cols>
  <sheetData>
    <row r="1" spans="1:23" s="118" customFormat="1" ht="19.5" customHeight="1">
      <c r="A1" s="470" t="s">
        <v>618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</row>
    <row r="2" spans="1:63" s="116" customFormat="1" ht="22.5" customHeight="1">
      <c r="A2" s="470" t="s">
        <v>616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</row>
    <row r="3" spans="1:63" ht="18.75" customHeight="1" thickBot="1">
      <c r="A3" s="471" t="s">
        <v>497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2" t="s">
        <v>498</v>
      </c>
      <c r="S3" s="472"/>
      <c r="T3" s="472"/>
      <c r="U3" s="472"/>
      <c r="V3" s="472"/>
      <c r="W3" s="472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</row>
    <row r="4" spans="1:63" ht="32.25" customHeight="1" thickTop="1">
      <c r="A4" s="473" t="s">
        <v>643</v>
      </c>
      <c r="B4" s="473"/>
      <c r="C4" s="476" t="s">
        <v>117</v>
      </c>
      <c r="D4" s="476"/>
      <c r="E4" s="476"/>
      <c r="F4" s="476"/>
      <c r="G4" s="476" t="s">
        <v>91</v>
      </c>
      <c r="H4" s="476"/>
      <c r="I4" s="476"/>
      <c r="J4" s="476" t="s">
        <v>118</v>
      </c>
      <c r="K4" s="476"/>
      <c r="L4" s="476" t="s">
        <v>124</v>
      </c>
      <c r="M4" s="476"/>
      <c r="N4" s="476"/>
      <c r="O4" s="476" t="s">
        <v>170</v>
      </c>
      <c r="P4" s="476"/>
      <c r="Q4" s="476"/>
      <c r="R4" s="476"/>
      <c r="S4" s="476"/>
      <c r="T4" s="476"/>
      <c r="U4" s="477" t="s">
        <v>252</v>
      </c>
      <c r="V4" s="473" t="s">
        <v>290</v>
      </c>
      <c r="W4" s="473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</row>
    <row r="5" spans="1:63" ht="78.75" customHeight="1">
      <c r="A5" s="474"/>
      <c r="B5" s="474"/>
      <c r="C5" s="432" t="s">
        <v>202</v>
      </c>
      <c r="D5" s="432"/>
      <c r="E5" s="432"/>
      <c r="F5" s="432"/>
      <c r="G5" s="432" t="s">
        <v>203</v>
      </c>
      <c r="H5" s="432"/>
      <c r="I5" s="432"/>
      <c r="J5" s="432" t="s">
        <v>204</v>
      </c>
      <c r="K5" s="432"/>
      <c r="L5" s="432" t="s">
        <v>205</v>
      </c>
      <c r="M5" s="432"/>
      <c r="N5" s="432"/>
      <c r="O5" s="432" t="s">
        <v>206</v>
      </c>
      <c r="P5" s="432"/>
      <c r="Q5" s="432"/>
      <c r="R5" s="432"/>
      <c r="S5" s="432"/>
      <c r="T5" s="432"/>
      <c r="U5" s="437"/>
      <c r="V5" s="474"/>
      <c r="W5" s="474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21.75" customHeight="1">
      <c r="A6" s="474"/>
      <c r="B6" s="474"/>
      <c r="C6" s="432" t="s">
        <v>235</v>
      </c>
      <c r="D6" s="432"/>
      <c r="E6" s="432" t="s">
        <v>557</v>
      </c>
      <c r="F6" s="432" t="s">
        <v>238</v>
      </c>
      <c r="G6" s="432" t="s">
        <v>239</v>
      </c>
      <c r="H6" s="432" t="s">
        <v>256</v>
      </c>
      <c r="I6" s="432" t="s">
        <v>240</v>
      </c>
      <c r="J6" s="432" t="s">
        <v>241</v>
      </c>
      <c r="K6" s="432" t="s">
        <v>242</v>
      </c>
      <c r="L6" s="432" t="s">
        <v>243</v>
      </c>
      <c r="M6" s="432" t="s">
        <v>244</v>
      </c>
      <c r="N6" s="432" t="s">
        <v>245</v>
      </c>
      <c r="O6" s="432" t="s">
        <v>246</v>
      </c>
      <c r="P6" s="432" t="s">
        <v>247</v>
      </c>
      <c r="Q6" s="432" t="s">
        <v>248</v>
      </c>
      <c r="R6" s="432" t="s">
        <v>249</v>
      </c>
      <c r="S6" s="432" t="s">
        <v>250</v>
      </c>
      <c r="T6" s="432" t="s">
        <v>251</v>
      </c>
      <c r="U6" s="437"/>
      <c r="V6" s="474"/>
      <c r="W6" s="474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23" ht="22.5" customHeight="1">
      <c r="A7" s="474"/>
      <c r="B7" s="474"/>
      <c r="C7" s="432" t="s">
        <v>207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7"/>
      <c r="V7" s="474"/>
      <c r="W7" s="474"/>
    </row>
    <row r="8" spans="1:23" ht="31.5" customHeight="1">
      <c r="A8" s="474"/>
      <c r="B8" s="474"/>
      <c r="C8" s="144" t="s">
        <v>236</v>
      </c>
      <c r="D8" s="144" t="s">
        <v>237</v>
      </c>
      <c r="E8" s="432"/>
      <c r="F8" s="437" t="s">
        <v>210</v>
      </c>
      <c r="G8" s="437" t="s">
        <v>211</v>
      </c>
      <c r="H8" s="437" t="s">
        <v>212</v>
      </c>
      <c r="I8" s="437" t="s">
        <v>213</v>
      </c>
      <c r="J8" s="437" t="s">
        <v>214</v>
      </c>
      <c r="K8" s="437" t="s">
        <v>215</v>
      </c>
      <c r="L8" s="478" t="s">
        <v>216</v>
      </c>
      <c r="M8" s="437" t="s">
        <v>217</v>
      </c>
      <c r="N8" s="437" t="s">
        <v>218</v>
      </c>
      <c r="O8" s="437" t="s">
        <v>219</v>
      </c>
      <c r="P8" s="437" t="s">
        <v>221</v>
      </c>
      <c r="Q8" s="437" t="s">
        <v>222</v>
      </c>
      <c r="R8" s="437" t="s">
        <v>223</v>
      </c>
      <c r="S8" s="437" t="s">
        <v>220</v>
      </c>
      <c r="T8" s="437" t="s">
        <v>224</v>
      </c>
      <c r="U8" s="480" t="s">
        <v>407</v>
      </c>
      <c r="V8" s="474"/>
      <c r="W8" s="474"/>
    </row>
    <row r="9" spans="1:23" ht="69" customHeight="1" thickBot="1">
      <c r="A9" s="475"/>
      <c r="B9" s="475"/>
      <c r="C9" s="90" t="s">
        <v>208</v>
      </c>
      <c r="D9" s="90" t="s">
        <v>209</v>
      </c>
      <c r="E9" s="99" t="s">
        <v>558</v>
      </c>
      <c r="F9" s="438"/>
      <c r="G9" s="438"/>
      <c r="H9" s="438"/>
      <c r="I9" s="438"/>
      <c r="J9" s="438"/>
      <c r="K9" s="438"/>
      <c r="L9" s="479"/>
      <c r="M9" s="438"/>
      <c r="N9" s="438"/>
      <c r="O9" s="438"/>
      <c r="P9" s="438"/>
      <c r="Q9" s="438"/>
      <c r="R9" s="438"/>
      <c r="S9" s="438"/>
      <c r="T9" s="438"/>
      <c r="U9" s="481"/>
      <c r="V9" s="475"/>
      <c r="W9" s="475"/>
    </row>
    <row r="10" spans="1:23" ht="0.75" customHeight="1" hidden="1" thickBot="1">
      <c r="A10" s="102"/>
      <c r="B10" s="102"/>
      <c r="C10" s="98"/>
      <c r="D10" s="98"/>
      <c r="E10" s="98"/>
      <c r="F10" s="99"/>
      <c r="G10" s="99"/>
      <c r="H10" s="99"/>
      <c r="I10" s="90"/>
      <c r="J10" s="90"/>
      <c r="K10" s="90"/>
      <c r="L10" s="99"/>
      <c r="M10" s="99"/>
      <c r="N10" s="99"/>
      <c r="O10" s="100"/>
      <c r="P10" s="90"/>
      <c r="Q10" s="100"/>
      <c r="R10" s="100"/>
      <c r="S10" s="100"/>
      <c r="T10" s="100"/>
      <c r="U10" s="103"/>
      <c r="V10" s="102"/>
      <c r="W10" s="102"/>
    </row>
    <row r="11" spans="1:23" ht="0.75" customHeight="1" thickBot="1">
      <c r="A11" s="197"/>
      <c r="B11" s="197"/>
      <c r="C11" s="198"/>
      <c r="D11" s="198"/>
      <c r="E11" s="198"/>
      <c r="F11" s="192"/>
      <c r="G11" s="192"/>
      <c r="H11" s="192"/>
      <c r="I11" s="144"/>
      <c r="J11" s="144"/>
      <c r="K11" s="144"/>
      <c r="L11" s="192"/>
      <c r="M11" s="192"/>
      <c r="N11" s="192"/>
      <c r="O11" s="131"/>
      <c r="P11" s="144"/>
      <c r="Q11" s="131"/>
      <c r="R11" s="131"/>
      <c r="S11" s="131"/>
      <c r="T11" s="131"/>
      <c r="U11" s="199"/>
      <c r="V11" s="197"/>
      <c r="W11" s="197"/>
    </row>
    <row r="12" spans="1:23" ht="21" customHeight="1">
      <c r="A12" s="550" t="s">
        <v>41</v>
      </c>
      <c r="B12" s="550"/>
      <c r="C12" s="105">
        <v>38</v>
      </c>
      <c r="D12" s="105">
        <v>0</v>
      </c>
      <c r="E12" s="105">
        <v>0</v>
      </c>
      <c r="F12" s="105">
        <v>2</v>
      </c>
      <c r="G12" s="105">
        <v>29</v>
      </c>
      <c r="H12" s="105">
        <v>8</v>
      </c>
      <c r="I12" s="105">
        <v>3</v>
      </c>
      <c r="J12" s="105">
        <v>36</v>
      </c>
      <c r="K12" s="105">
        <v>4</v>
      </c>
      <c r="L12" s="105">
        <v>37</v>
      </c>
      <c r="M12" s="105">
        <v>3</v>
      </c>
      <c r="N12" s="105">
        <v>0</v>
      </c>
      <c r="O12" s="105">
        <v>39</v>
      </c>
      <c r="P12" s="105">
        <v>0</v>
      </c>
      <c r="Q12" s="105">
        <v>0</v>
      </c>
      <c r="R12" s="105">
        <v>0</v>
      </c>
      <c r="S12" s="105">
        <v>1</v>
      </c>
      <c r="T12" s="105">
        <v>0</v>
      </c>
      <c r="U12" s="105">
        <f>SUM(G12:I12)</f>
        <v>40</v>
      </c>
      <c r="V12" s="344" t="s">
        <v>429</v>
      </c>
      <c r="W12" s="344"/>
    </row>
    <row r="13" spans="1:23" ht="18" customHeight="1">
      <c r="A13" s="360" t="s">
        <v>42</v>
      </c>
      <c r="B13" s="360"/>
      <c r="C13" s="105">
        <v>40</v>
      </c>
      <c r="D13" s="105">
        <v>4</v>
      </c>
      <c r="E13" s="105">
        <v>0</v>
      </c>
      <c r="F13" s="105">
        <v>1</v>
      </c>
      <c r="G13" s="105">
        <v>32</v>
      </c>
      <c r="H13" s="105">
        <v>11</v>
      </c>
      <c r="I13" s="105">
        <v>2</v>
      </c>
      <c r="J13" s="105">
        <v>40</v>
      </c>
      <c r="K13" s="105">
        <v>5</v>
      </c>
      <c r="L13" s="105">
        <v>44</v>
      </c>
      <c r="M13" s="105">
        <v>1</v>
      </c>
      <c r="N13" s="105">
        <v>0</v>
      </c>
      <c r="O13" s="105">
        <v>41</v>
      </c>
      <c r="P13" s="105">
        <v>2</v>
      </c>
      <c r="Q13" s="105">
        <v>0</v>
      </c>
      <c r="R13" s="105">
        <v>0</v>
      </c>
      <c r="S13" s="105">
        <v>2</v>
      </c>
      <c r="T13" s="105">
        <v>0</v>
      </c>
      <c r="U13" s="105">
        <f aca="true" t="shared" si="0" ref="U13:U31">SUM(G13:I13)</f>
        <v>45</v>
      </c>
      <c r="V13" s="338" t="s">
        <v>375</v>
      </c>
      <c r="W13" s="338"/>
    </row>
    <row r="14" spans="1:23" ht="18" customHeight="1">
      <c r="A14" s="360" t="s">
        <v>43</v>
      </c>
      <c r="B14" s="360"/>
      <c r="C14" s="105">
        <v>59</v>
      </c>
      <c r="D14" s="105">
        <v>3</v>
      </c>
      <c r="E14" s="105">
        <v>0</v>
      </c>
      <c r="F14" s="105">
        <v>0</v>
      </c>
      <c r="G14" s="105">
        <v>29</v>
      </c>
      <c r="H14" s="105">
        <v>29</v>
      </c>
      <c r="I14" s="105">
        <v>4</v>
      </c>
      <c r="J14" s="105">
        <v>59</v>
      </c>
      <c r="K14" s="105">
        <v>3</v>
      </c>
      <c r="L14" s="105">
        <v>60</v>
      </c>
      <c r="M14" s="105">
        <v>2</v>
      </c>
      <c r="N14" s="105">
        <v>0</v>
      </c>
      <c r="O14" s="105">
        <v>62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f t="shared" si="0"/>
        <v>62</v>
      </c>
      <c r="V14" s="338" t="s">
        <v>171</v>
      </c>
      <c r="W14" s="338"/>
    </row>
    <row r="15" spans="1:23" ht="18" customHeight="1">
      <c r="A15" s="360" t="s">
        <v>228</v>
      </c>
      <c r="B15" s="360"/>
      <c r="C15" s="105">
        <v>26</v>
      </c>
      <c r="D15" s="105">
        <v>4</v>
      </c>
      <c r="E15" s="105">
        <v>0</v>
      </c>
      <c r="F15" s="105">
        <v>2</v>
      </c>
      <c r="G15" s="105">
        <v>14</v>
      </c>
      <c r="H15" s="105">
        <v>15</v>
      </c>
      <c r="I15" s="105">
        <v>3</v>
      </c>
      <c r="J15" s="105">
        <v>26</v>
      </c>
      <c r="K15" s="105">
        <v>6</v>
      </c>
      <c r="L15" s="105">
        <v>32</v>
      </c>
      <c r="M15" s="105">
        <v>0</v>
      </c>
      <c r="N15" s="105">
        <v>0</v>
      </c>
      <c r="O15" s="105">
        <v>30</v>
      </c>
      <c r="P15" s="105">
        <v>1</v>
      </c>
      <c r="Q15" s="105">
        <v>0</v>
      </c>
      <c r="R15" s="105">
        <v>0</v>
      </c>
      <c r="S15" s="105">
        <v>1</v>
      </c>
      <c r="T15" s="105">
        <v>0</v>
      </c>
      <c r="U15" s="105">
        <f t="shared" si="0"/>
        <v>32</v>
      </c>
      <c r="V15" s="338" t="s">
        <v>305</v>
      </c>
      <c r="W15" s="338"/>
    </row>
    <row r="16" spans="1:23" ht="18" customHeight="1">
      <c r="A16" s="348" t="s">
        <v>608</v>
      </c>
      <c r="B16" s="109" t="s">
        <v>263</v>
      </c>
      <c r="C16" s="105">
        <v>23</v>
      </c>
      <c r="D16" s="105">
        <v>2</v>
      </c>
      <c r="E16" s="105">
        <v>0</v>
      </c>
      <c r="F16" s="105">
        <v>0</v>
      </c>
      <c r="G16" s="105">
        <v>7</v>
      </c>
      <c r="H16" s="105">
        <v>18</v>
      </c>
      <c r="I16" s="105">
        <v>0</v>
      </c>
      <c r="J16" s="105">
        <v>25</v>
      </c>
      <c r="K16" s="105">
        <v>0</v>
      </c>
      <c r="L16" s="105">
        <v>22</v>
      </c>
      <c r="M16" s="105">
        <v>3</v>
      </c>
      <c r="N16" s="105">
        <v>0</v>
      </c>
      <c r="O16" s="105">
        <v>25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f t="shared" si="0"/>
        <v>25</v>
      </c>
      <c r="V16" s="221" t="s">
        <v>564</v>
      </c>
      <c r="W16" s="351" t="s">
        <v>172</v>
      </c>
    </row>
    <row r="17" spans="1:23" ht="18" customHeight="1">
      <c r="A17" s="349"/>
      <c r="B17" s="109" t="s">
        <v>264</v>
      </c>
      <c r="C17" s="105">
        <v>42</v>
      </c>
      <c r="D17" s="105">
        <v>1</v>
      </c>
      <c r="E17" s="105">
        <v>0</v>
      </c>
      <c r="F17" s="105">
        <v>3</v>
      </c>
      <c r="G17" s="105">
        <v>17</v>
      </c>
      <c r="H17" s="105">
        <v>27</v>
      </c>
      <c r="I17" s="105">
        <v>2</v>
      </c>
      <c r="J17" s="105">
        <v>39</v>
      </c>
      <c r="K17" s="105">
        <v>7</v>
      </c>
      <c r="L17" s="105">
        <v>42</v>
      </c>
      <c r="M17" s="105">
        <v>4</v>
      </c>
      <c r="N17" s="105">
        <v>0</v>
      </c>
      <c r="O17" s="105">
        <v>41</v>
      </c>
      <c r="P17" s="105">
        <v>4</v>
      </c>
      <c r="Q17" s="105">
        <v>0</v>
      </c>
      <c r="R17" s="105">
        <v>1</v>
      </c>
      <c r="S17" s="105">
        <v>0</v>
      </c>
      <c r="T17" s="105">
        <v>0</v>
      </c>
      <c r="U17" s="105">
        <f t="shared" si="0"/>
        <v>46</v>
      </c>
      <c r="V17" s="221" t="s">
        <v>565</v>
      </c>
      <c r="W17" s="352"/>
    </row>
    <row r="18" spans="1:26" ht="18" customHeight="1">
      <c r="A18" s="349"/>
      <c r="B18" s="109" t="s">
        <v>265</v>
      </c>
      <c r="C18" s="105">
        <v>20</v>
      </c>
      <c r="D18" s="105">
        <v>0</v>
      </c>
      <c r="E18" s="105">
        <v>0</v>
      </c>
      <c r="F18" s="105">
        <v>0</v>
      </c>
      <c r="G18" s="105">
        <v>9</v>
      </c>
      <c r="H18" s="105">
        <v>10</v>
      </c>
      <c r="I18" s="105">
        <v>1</v>
      </c>
      <c r="J18" s="105">
        <v>20</v>
      </c>
      <c r="K18" s="105">
        <v>0</v>
      </c>
      <c r="L18" s="105">
        <v>18</v>
      </c>
      <c r="M18" s="105">
        <v>2</v>
      </c>
      <c r="N18" s="105">
        <v>0</v>
      </c>
      <c r="O18" s="105">
        <v>19</v>
      </c>
      <c r="P18" s="105">
        <v>1</v>
      </c>
      <c r="Q18" s="105">
        <v>0</v>
      </c>
      <c r="R18" s="105">
        <v>0</v>
      </c>
      <c r="S18" s="105">
        <v>0</v>
      </c>
      <c r="T18" s="105">
        <v>0</v>
      </c>
      <c r="U18" s="105">
        <f t="shared" si="0"/>
        <v>20</v>
      </c>
      <c r="V18" s="234" t="s">
        <v>566</v>
      </c>
      <c r="W18" s="352"/>
      <c r="Z18" s="587" t="s">
        <v>643</v>
      </c>
    </row>
    <row r="19" spans="1:23" ht="18" customHeight="1">
      <c r="A19" s="349"/>
      <c r="B19" s="109" t="s">
        <v>266</v>
      </c>
      <c r="C19" s="105">
        <v>30</v>
      </c>
      <c r="D19" s="105">
        <v>2</v>
      </c>
      <c r="E19" s="105">
        <v>0</v>
      </c>
      <c r="F19" s="105">
        <v>0</v>
      </c>
      <c r="G19" s="105">
        <v>10</v>
      </c>
      <c r="H19" s="105">
        <v>18</v>
      </c>
      <c r="I19" s="105">
        <v>4</v>
      </c>
      <c r="J19" s="105">
        <v>30</v>
      </c>
      <c r="K19" s="105">
        <v>2</v>
      </c>
      <c r="L19" s="105">
        <v>32</v>
      </c>
      <c r="M19" s="105">
        <v>0</v>
      </c>
      <c r="N19" s="105">
        <v>0</v>
      </c>
      <c r="O19" s="105">
        <v>29</v>
      </c>
      <c r="P19" s="105">
        <v>3</v>
      </c>
      <c r="Q19" s="105">
        <v>0</v>
      </c>
      <c r="R19" s="105">
        <v>0</v>
      </c>
      <c r="S19" s="105">
        <v>0</v>
      </c>
      <c r="T19" s="105">
        <v>0</v>
      </c>
      <c r="U19" s="105">
        <f t="shared" si="0"/>
        <v>32</v>
      </c>
      <c r="V19" s="234" t="s">
        <v>376</v>
      </c>
      <c r="W19" s="352"/>
    </row>
    <row r="20" spans="1:23" ht="18" customHeight="1">
      <c r="A20" s="349"/>
      <c r="B20" s="109" t="s">
        <v>267</v>
      </c>
      <c r="C20" s="105">
        <v>30</v>
      </c>
      <c r="D20" s="105">
        <v>0</v>
      </c>
      <c r="E20" s="105">
        <v>0</v>
      </c>
      <c r="F20" s="105">
        <v>0</v>
      </c>
      <c r="G20" s="105">
        <v>7</v>
      </c>
      <c r="H20" s="105">
        <v>20</v>
      </c>
      <c r="I20" s="105">
        <v>3</v>
      </c>
      <c r="J20" s="105">
        <v>30</v>
      </c>
      <c r="K20" s="105">
        <v>0</v>
      </c>
      <c r="L20" s="105">
        <v>30</v>
      </c>
      <c r="M20" s="105">
        <v>0</v>
      </c>
      <c r="N20" s="105">
        <v>0</v>
      </c>
      <c r="O20" s="105">
        <v>23</v>
      </c>
      <c r="P20" s="105">
        <v>7</v>
      </c>
      <c r="Q20" s="105">
        <v>0</v>
      </c>
      <c r="R20" s="105">
        <v>0</v>
      </c>
      <c r="S20" s="105">
        <v>0</v>
      </c>
      <c r="T20" s="105">
        <v>0</v>
      </c>
      <c r="U20" s="105">
        <f t="shared" si="0"/>
        <v>30</v>
      </c>
      <c r="V20" s="234" t="s">
        <v>377</v>
      </c>
      <c r="W20" s="352"/>
    </row>
    <row r="21" spans="1:23" ht="18" customHeight="1">
      <c r="A21" s="350"/>
      <c r="B21" s="109" t="s">
        <v>268</v>
      </c>
      <c r="C21" s="105">
        <v>19</v>
      </c>
      <c r="D21" s="105">
        <v>0</v>
      </c>
      <c r="E21" s="105">
        <v>0</v>
      </c>
      <c r="F21" s="105">
        <v>1</v>
      </c>
      <c r="G21" s="105">
        <v>4</v>
      </c>
      <c r="H21" s="105">
        <v>12</v>
      </c>
      <c r="I21" s="105">
        <v>4</v>
      </c>
      <c r="J21" s="105">
        <v>19</v>
      </c>
      <c r="K21" s="105">
        <v>1</v>
      </c>
      <c r="L21" s="105">
        <v>18</v>
      </c>
      <c r="M21" s="105">
        <v>2</v>
      </c>
      <c r="N21" s="105">
        <v>0</v>
      </c>
      <c r="O21" s="105">
        <v>20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f t="shared" si="0"/>
        <v>20</v>
      </c>
      <c r="V21" s="222" t="s">
        <v>378</v>
      </c>
      <c r="W21" s="353"/>
    </row>
    <row r="22" spans="1:23" ht="18" customHeight="1">
      <c r="A22" s="360" t="s">
        <v>52</v>
      </c>
      <c r="B22" s="360"/>
      <c r="C22" s="105">
        <v>19</v>
      </c>
      <c r="D22" s="105">
        <v>3</v>
      </c>
      <c r="E22" s="105">
        <v>0</v>
      </c>
      <c r="F22" s="105">
        <v>0</v>
      </c>
      <c r="G22" s="105">
        <v>7</v>
      </c>
      <c r="H22" s="105">
        <v>15</v>
      </c>
      <c r="I22" s="105">
        <v>0</v>
      </c>
      <c r="J22" s="105">
        <v>19</v>
      </c>
      <c r="K22" s="105">
        <v>3</v>
      </c>
      <c r="L22" s="105">
        <v>20</v>
      </c>
      <c r="M22" s="105">
        <v>2</v>
      </c>
      <c r="N22" s="105">
        <v>0</v>
      </c>
      <c r="O22" s="105">
        <v>14</v>
      </c>
      <c r="P22" s="105">
        <v>4</v>
      </c>
      <c r="Q22" s="105">
        <v>0</v>
      </c>
      <c r="R22" s="105">
        <v>0</v>
      </c>
      <c r="S22" s="105">
        <v>4</v>
      </c>
      <c r="T22" s="105">
        <v>0</v>
      </c>
      <c r="U22" s="105">
        <f t="shared" si="0"/>
        <v>22</v>
      </c>
      <c r="V22" s="338" t="s">
        <v>379</v>
      </c>
      <c r="W22" s="338"/>
    </row>
    <row r="23" spans="1:23" ht="18" customHeight="1">
      <c r="A23" s="360" t="s">
        <v>53</v>
      </c>
      <c r="B23" s="360"/>
      <c r="C23" s="105">
        <v>37</v>
      </c>
      <c r="D23" s="105">
        <v>1</v>
      </c>
      <c r="E23" s="105">
        <v>0</v>
      </c>
      <c r="F23" s="105">
        <v>2</v>
      </c>
      <c r="G23" s="105">
        <v>17</v>
      </c>
      <c r="H23" s="105">
        <v>15</v>
      </c>
      <c r="I23" s="105">
        <v>8</v>
      </c>
      <c r="J23" s="105">
        <v>31</v>
      </c>
      <c r="K23" s="105">
        <v>9</v>
      </c>
      <c r="L23" s="105">
        <v>35</v>
      </c>
      <c r="M23" s="105">
        <v>5</v>
      </c>
      <c r="N23" s="105">
        <v>0</v>
      </c>
      <c r="O23" s="105">
        <v>40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f t="shared" si="0"/>
        <v>40</v>
      </c>
      <c r="V23" s="338" t="s">
        <v>173</v>
      </c>
      <c r="W23" s="338"/>
    </row>
    <row r="24" spans="1:23" ht="18" customHeight="1">
      <c r="A24" s="360" t="s">
        <v>54</v>
      </c>
      <c r="B24" s="360"/>
      <c r="C24" s="105">
        <v>24</v>
      </c>
      <c r="D24" s="105">
        <v>0</v>
      </c>
      <c r="E24" s="105">
        <v>0</v>
      </c>
      <c r="F24" s="105">
        <v>0</v>
      </c>
      <c r="G24" s="105">
        <v>14</v>
      </c>
      <c r="H24" s="105">
        <v>10</v>
      </c>
      <c r="I24" s="105">
        <v>0</v>
      </c>
      <c r="J24" s="105">
        <v>24</v>
      </c>
      <c r="K24" s="105">
        <v>0</v>
      </c>
      <c r="L24" s="105">
        <v>23</v>
      </c>
      <c r="M24" s="105">
        <v>1</v>
      </c>
      <c r="N24" s="105">
        <v>0</v>
      </c>
      <c r="O24" s="105">
        <v>24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f t="shared" si="0"/>
        <v>24</v>
      </c>
      <c r="V24" s="338" t="s">
        <v>174</v>
      </c>
      <c r="W24" s="338"/>
    </row>
    <row r="25" spans="1:23" ht="18" customHeight="1">
      <c r="A25" s="360" t="s">
        <v>55</v>
      </c>
      <c r="B25" s="360"/>
      <c r="C25" s="105">
        <v>0</v>
      </c>
      <c r="D25" s="105">
        <v>47</v>
      </c>
      <c r="E25" s="105">
        <v>0</v>
      </c>
      <c r="F25" s="105">
        <v>0</v>
      </c>
      <c r="G25" s="105">
        <v>15</v>
      </c>
      <c r="H25" s="105">
        <v>30</v>
      </c>
      <c r="I25" s="105">
        <v>2</v>
      </c>
      <c r="J25" s="105">
        <v>47</v>
      </c>
      <c r="K25" s="105">
        <v>0</v>
      </c>
      <c r="L25" s="105">
        <v>47</v>
      </c>
      <c r="M25" s="105">
        <v>0</v>
      </c>
      <c r="N25" s="105">
        <v>0</v>
      </c>
      <c r="O25" s="105">
        <v>47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f t="shared" si="0"/>
        <v>47</v>
      </c>
      <c r="V25" s="338" t="s">
        <v>175</v>
      </c>
      <c r="W25" s="338"/>
    </row>
    <row r="26" spans="1:23" ht="18" customHeight="1">
      <c r="A26" s="422" t="s">
        <v>134</v>
      </c>
      <c r="B26" s="422"/>
      <c r="C26" s="114">
        <v>35</v>
      </c>
      <c r="D26" s="105">
        <v>0</v>
      </c>
      <c r="E26" s="105">
        <v>0</v>
      </c>
      <c r="F26" s="105">
        <v>0</v>
      </c>
      <c r="G26" s="105">
        <v>15</v>
      </c>
      <c r="H26" s="105">
        <v>18</v>
      </c>
      <c r="I26" s="105">
        <v>2</v>
      </c>
      <c r="J26" s="105">
        <v>35</v>
      </c>
      <c r="K26" s="105">
        <v>0</v>
      </c>
      <c r="L26" s="105">
        <v>35</v>
      </c>
      <c r="M26" s="105">
        <v>0</v>
      </c>
      <c r="N26" s="105">
        <v>0</v>
      </c>
      <c r="O26" s="105">
        <v>35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f t="shared" si="0"/>
        <v>35</v>
      </c>
      <c r="V26" s="338" t="s">
        <v>176</v>
      </c>
      <c r="W26" s="338"/>
    </row>
    <row r="27" spans="1:23" ht="18" customHeight="1">
      <c r="A27" s="360" t="s">
        <v>57</v>
      </c>
      <c r="B27" s="360"/>
      <c r="C27" s="105">
        <v>20</v>
      </c>
      <c r="D27" s="105">
        <v>0</v>
      </c>
      <c r="E27" s="105">
        <v>0</v>
      </c>
      <c r="F27" s="105">
        <v>0</v>
      </c>
      <c r="G27" s="105">
        <v>9</v>
      </c>
      <c r="H27" s="105">
        <v>9</v>
      </c>
      <c r="I27" s="105">
        <v>2</v>
      </c>
      <c r="J27" s="105">
        <v>20</v>
      </c>
      <c r="K27" s="105">
        <v>0</v>
      </c>
      <c r="L27" s="105">
        <v>19</v>
      </c>
      <c r="M27" s="105">
        <v>1</v>
      </c>
      <c r="N27" s="105">
        <v>0</v>
      </c>
      <c r="O27" s="105">
        <v>20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f t="shared" si="0"/>
        <v>20</v>
      </c>
      <c r="V27" s="338" t="s">
        <v>380</v>
      </c>
      <c r="W27" s="338"/>
    </row>
    <row r="28" spans="1:23" ht="18" customHeight="1">
      <c r="A28" s="360" t="s">
        <v>58</v>
      </c>
      <c r="B28" s="360"/>
      <c r="C28" s="105">
        <v>42</v>
      </c>
      <c r="D28" s="105">
        <v>2</v>
      </c>
      <c r="E28" s="105">
        <v>0</v>
      </c>
      <c r="F28" s="105">
        <v>0</v>
      </c>
      <c r="G28" s="105">
        <v>20</v>
      </c>
      <c r="H28" s="105">
        <v>19</v>
      </c>
      <c r="I28" s="105">
        <v>5</v>
      </c>
      <c r="J28" s="105">
        <v>43</v>
      </c>
      <c r="K28" s="105">
        <v>1</v>
      </c>
      <c r="L28" s="105">
        <v>43</v>
      </c>
      <c r="M28" s="105">
        <v>1</v>
      </c>
      <c r="N28" s="105">
        <v>0</v>
      </c>
      <c r="O28" s="105">
        <v>44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f t="shared" si="0"/>
        <v>44</v>
      </c>
      <c r="V28" s="338" t="s">
        <v>178</v>
      </c>
      <c r="W28" s="338"/>
    </row>
    <row r="29" spans="1:23" ht="18" customHeight="1">
      <c r="A29" s="360" t="s">
        <v>229</v>
      </c>
      <c r="B29" s="360"/>
      <c r="C29" s="105">
        <v>30</v>
      </c>
      <c r="D29" s="105">
        <v>0</v>
      </c>
      <c r="E29" s="105">
        <v>0</v>
      </c>
      <c r="F29" s="105">
        <v>0</v>
      </c>
      <c r="G29" s="105">
        <v>13</v>
      </c>
      <c r="H29" s="105">
        <v>12</v>
      </c>
      <c r="I29" s="105">
        <v>5</v>
      </c>
      <c r="J29" s="105">
        <v>30</v>
      </c>
      <c r="K29" s="105">
        <v>0</v>
      </c>
      <c r="L29" s="105">
        <v>27</v>
      </c>
      <c r="M29" s="105">
        <v>3</v>
      </c>
      <c r="N29" s="105">
        <v>0</v>
      </c>
      <c r="O29" s="105">
        <v>30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f t="shared" si="0"/>
        <v>30</v>
      </c>
      <c r="V29" s="338" t="s">
        <v>179</v>
      </c>
      <c r="W29" s="338"/>
    </row>
    <row r="30" spans="1:23" ht="18" customHeight="1">
      <c r="A30" s="360" t="s">
        <v>60</v>
      </c>
      <c r="B30" s="360"/>
      <c r="C30" s="105">
        <v>31</v>
      </c>
      <c r="D30" s="105">
        <v>1</v>
      </c>
      <c r="E30" s="105">
        <v>0</v>
      </c>
      <c r="F30" s="105">
        <v>0</v>
      </c>
      <c r="G30" s="105">
        <v>9</v>
      </c>
      <c r="H30" s="105">
        <v>16</v>
      </c>
      <c r="I30" s="105">
        <v>7</v>
      </c>
      <c r="J30" s="105">
        <v>31</v>
      </c>
      <c r="K30" s="105">
        <v>1</v>
      </c>
      <c r="L30" s="105">
        <v>31</v>
      </c>
      <c r="M30" s="105">
        <v>1</v>
      </c>
      <c r="N30" s="105">
        <v>0</v>
      </c>
      <c r="O30" s="105">
        <v>31</v>
      </c>
      <c r="P30" s="105">
        <v>0</v>
      </c>
      <c r="Q30" s="105">
        <v>0</v>
      </c>
      <c r="R30" s="105">
        <v>0</v>
      </c>
      <c r="S30" s="105">
        <v>1</v>
      </c>
      <c r="T30" s="105">
        <v>0</v>
      </c>
      <c r="U30" s="105">
        <f t="shared" si="0"/>
        <v>32</v>
      </c>
      <c r="V30" s="338" t="s">
        <v>180</v>
      </c>
      <c r="W30" s="338"/>
    </row>
    <row r="31" spans="1:23" ht="18" customHeight="1" thickBot="1">
      <c r="A31" s="384" t="s">
        <v>61</v>
      </c>
      <c r="B31" s="384"/>
      <c r="C31" s="107">
        <v>60</v>
      </c>
      <c r="D31" s="107">
        <v>2</v>
      </c>
      <c r="E31" s="107">
        <v>0</v>
      </c>
      <c r="F31" s="107">
        <v>0</v>
      </c>
      <c r="G31" s="107">
        <v>26</v>
      </c>
      <c r="H31" s="107">
        <v>21</v>
      </c>
      <c r="I31" s="107">
        <v>15</v>
      </c>
      <c r="J31" s="107">
        <v>60</v>
      </c>
      <c r="K31" s="107">
        <v>2</v>
      </c>
      <c r="L31" s="107">
        <v>59</v>
      </c>
      <c r="M31" s="107">
        <v>3</v>
      </c>
      <c r="N31" s="107">
        <v>0</v>
      </c>
      <c r="O31" s="107">
        <v>57</v>
      </c>
      <c r="P31" s="107">
        <v>1</v>
      </c>
      <c r="Q31" s="105">
        <v>0</v>
      </c>
      <c r="R31" s="105">
        <v>1</v>
      </c>
      <c r="S31" s="105">
        <v>3</v>
      </c>
      <c r="T31" s="105">
        <v>0</v>
      </c>
      <c r="U31" s="105">
        <f t="shared" si="0"/>
        <v>62</v>
      </c>
      <c r="V31" s="420" t="s">
        <v>381</v>
      </c>
      <c r="W31" s="421"/>
    </row>
    <row r="32" spans="1:23" ht="18" customHeight="1" thickBot="1">
      <c r="A32" s="482" t="s">
        <v>25</v>
      </c>
      <c r="B32" s="482"/>
      <c r="C32" s="96">
        <f>SUM(C12:C31)</f>
        <v>625</v>
      </c>
      <c r="D32" s="96">
        <f aca="true" t="shared" si="1" ref="D32:U32">SUM(D12:D31)</f>
        <v>72</v>
      </c>
      <c r="E32" s="96">
        <f t="shared" si="1"/>
        <v>0</v>
      </c>
      <c r="F32" s="96">
        <f t="shared" si="1"/>
        <v>11</v>
      </c>
      <c r="G32" s="96">
        <v>303</v>
      </c>
      <c r="H32" s="96">
        <v>333</v>
      </c>
      <c r="I32" s="96">
        <v>72</v>
      </c>
      <c r="J32" s="96">
        <f t="shared" si="1"/>
        <v>664</v>
      </c>
      <c r="K32" s="96">
        <f t="shared" si="1"/>
        <v>44</v>
      </c>
      <c r="L32" s="96">
        <f t="shared" si="1"/>
        <v>674</v>
      </c>
      <c r="M32" s="96">
        <f t="shared" si="1"/>
        <v>34</v>
      </c>
      <c r="N32" s="96">
        <f t="shared" si="1"/>
        <v>0</v>
      </c>
      <c r="O32" s="96">
        <f t="shared" si="1"/>
        <v>671</v>
      </c>
      <c r="P32" s="96">
        <f t="shared" si="1"/>
        <v>23</v>
      </c>
      <c r="Q32" s="96">
        <f t="shared" si="1"/>
        <v>0</v>
      </c>
      <c r="R32" s="96">
        <f t="shared" si="1"/>
        <v>2</v>
      </c>
      <c r="S32" s="96">
        <f t="shared" si="1"/>
        <v>12</v>
      </c>
      <c r="T32" s="96">
        <f t="shared" si="1"/>
        <v>0</v>
      </c>
      <c r="U32" s="96">
        <f t="shared" si="1"/>
        <v>708</v>
      </c>
      <c r="V32" s="429" t="s">
        <v>298</v>
      </c>
      <c r="W32" s="429"/>
    </row>
    <row r="33" ht="13.5" thickTop="1"/>
    <row r="36" ht="16.5" customHeight="1"/>
    <row r="37" ht="15.75" customHeight="1"/>
    <row r="38" ht="15.75" customHeight="1"/>
    <row r="39" ht="15.75" customHeight="1"/>
    <row r="40" ht="31.5" customHeight="1"/>
    <row r="41" ht="12.75" customHeight="1"/>
    <row r="42" ht="13.5" customHeight="1"/>
  </sheetData>
  <sheetProtection/>
  <mergeCells count="83">
    <mergeCell ref="V12:W12"/>
    <mergeCell ref="G8:G9"/>
    <mergeCell ref="A1:W1"/>
    <mergeCell ref="R8:R9"/>
    <mergeCell ref="S8:S9"/>
    <mergeCell ref="T8:T9"/>
    <mergeCell ref="G6:G7"/>
    <mergeCell ref="O6:O7"/>
    <mergeCell ref="L6:L7"/>
    <mergeCell ref="U8:U9"/>
    <mergeCell ref="V31:W31"/>
    <mergeCell ref="V32:W32"/>
    <mergeCell ref="V27:W27"/>
    <mergeCell ref="V28:W28"/>
    <mergeCell ref="V29:W29"/>
    <mergeCell ref="V24:W24"/>
    <mergeCell ref="V30:W30"/>
    <mergeCell ref="U4:U7"/>
    <mergeCell ref="O8:O9"/>
    <mergeCell ref="O4:T4"/>
    <mergeCell ref="O5:T5"/>
    <mergeCell ref="R6:R7"/>
    <mergeCell ref="S6:S7"/>
    <mergeCell ref="T6:T7"/>
    <mergeCell ref="Q8:Q9"/>
    <mergeCell ref="Q6:Q7"/>
    <mergeCell ref="P6:P7"/>
    <mergeCell ref="A31:B31"/>
    <mergeCell ref="A32:B32"/>
    <mergeCell ref="A26:B26"/>
    <mergeCell ref="A27:B27"/>
    <mergeCell ref="H6:H7"/>
    <mergeCell ref="H8:H9"/>
    <mergeCell ref="A13:B13"/>
    <mergeCell ref="F8:F9"/>
    <mergeCell ref="A30:B30"/>
    <mergeCell ref="A28:B28"/>
    <mergeCell ref="J8:J9"/>
    <mergeCell ref="C7:D7"/>
    <mergeCell ref="I8:I9"/>
    <mergeCell ref="P8:P9"/>
    <mergeCell ref="N6:N7"/>
    <mergeCell ref="I6:I7"/>
    <mergeCell ref="J6:J7"/>
    <mergeCell ref="M8:M9"/>
    <mergeCell ref="K8:K9"/>
    <mergeCell ref="M6:M7"/>
    <mergeCell ref="A4:B9"/>
    <mergeCell ref="A15:B15"/>
    <mergeCell ref="A14:B14"/>
    <mergeCell ref="A22:B22"/>
    <mergeCell ref="C6:D6"/>
    <mergeCell ref="G5:I5"/>
    <mergeCell ref="F6:F7"/>
    <mergeCell ref="C5:F5"/>
    <mergeCell ref="E6:E8"/>
    <mergeCell ref="A12:B12"/>
    <mergeCell ref="V15:W15"/>
    <mergeCell ref="A29:B29"/>
    <mergeCell ref="A23:B23"/>
    <mergeCell ref="A24:B24"/>
    <mergeCell ref="A25:B25"/>
    <mergeCell ref="V22:W22"/>
    <mergeCell ref="A2:W2"/>
    <mergeCell ref="A16:A21"/>
    <mergeCell ref="A3:Q3"/>
    <mergeCell ref="R3:W3"/>
    <mergeCell ref="J4:K4"/>
    <mergeCell ref="G4:I4"/>
    <mergeCell ref="C4:F4"/>
    <mergeCell ref="L8:L9"/>
    <mergeCell ref="L5:N5"/>
    <mergeCell ref="K6:K7"/>
    <mergeCell ref="J5:K5"/>
    <mergeCell ref="N8:N9"/>
    <mergeCell ref="V25:W25"/>
    <mergeCell ref="V26:W26"/>
    <mergeCell ref="W16:W21"/>
    <mergeCell ref="V4:W9"/>
    <mergeCell ref="V23:W23"/>
    <mergeCell ref="L4:N4"/>
    <mergeCell ref="V13:W13"/>
    <mergeCell ref="V14:W14"/>
  </mergeCells>
  <printOptions horizontalCentered="1"/>
  <pageMargins left="0.5118110236220472" right="0.5118110236220472" top="0.7480314960629921" bottom="0.5118110236220472" header="0.7480314960629921" footer="0.5118110236220472"/>
  <pageSetup firstPageNumber="6" useFirstPageNumber="1" horizontalDpi="600" verticalDpi="600" orientation="landscape" paperSize="9" scale="65" r:id="rId1"/>
  <rowBreaks count="1" manualBreakCount="1">
    <brk id="32" max="5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2060"/>
  </sheetPr>
  <dimension ref="A1:AD27"/>
  <sheetViews>
    <sheetView rightToLeft="1" view="pageBreakPreview" zoomScale="90" zoomScaleSheetLayoutView="90" zoomScalePageLayoutView="0" workbookViewId="0" topLeftCell="A11">
      <selection activeCell="H36" sqref="H36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9.8515625" style="0" customWidth="1"/>
    <col min="4" max="4" width="11.7109375" style="0" customWidth="1"/>
    <col min="5" max="5" width="9.28125" style="0" customWidth="1"/>
    <col min="6" max="6" width="11.421875" style="0" customWidth="1"/>
    <col min="7" max="7" width="11.00390625" style="0" customWidth="1"/>
    <col min="8" max="8" width="9.28125" style="0" customWidth="1"/>
    <col min="9" max="9" width="10.57421875" style="0" customWidth="1"/>
    <col min="10" max="15" width="8.00390625" style="0" customWidth="1"/>
    <col min="16" max="16" width="10.8515625" style="0" customWidth="1"/>
    <col min="17" max="17" width="17.7109375" style="0" customWidth="1"/>
    <col min="18" max="18" width="4.8515625" style="0" customWidth="1"/>
    <col min="19" max="21" width="9.140625" style="0" hidden="1" customWidth="1"/>
    <col min="22" max="22" width="0.13671875" style="0" hidden="1" customWidth="1"/>
    <col min="23" max="29" width="9.140625" style="0" hidden="1" customWidth="1"/>
  </cols>
  <sheetData>
    <row r="1" spans="1:22" ht="27" customHeight="1" thickBot="1">
      <c r="A1" s="471" t="s">
        <v>591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2" t="s">
        <v>592</v>
      </c>
      <c r="R1" s="472"/>
      <c r="S1" s="472"/>
      <c r="T1" s="472"/>
      <c r="U1" s="472"/>
      <c r="V1" s="472"/>
    </row>
    <row r="2" spans="1:18" ht="41.25" customHeight="1" thickTop="1">
      <c r="A2" s="491" t="s">
        <v>29</v>
      </c>
      <c r="B2" s="491"/>
      <c r="C2" s="483" t="s">
        <v>233</v>
      </c>
      <c r="D2" s="483"/>
      <c r="E2" s="483" t="s">
        <v>234</v>
      </c>
      <c r="F2" s="483"/>
      <c r="G2" s="483"/>
      <c r="H2" s="483"/>
      <c r="I2" s="484" t="s">
        <v>257</v>
      </c>
      <c r="J2" s="484"/>
      <c r="K2" s="484"/>
      <c r="L2" s="484" t="s">
        <v>261</v>
      </c>
      <c r="M2" s="484"/>
      <c r="N2" s="484"/>
      <c r="O2" s="484"/>
      <c r="P2" s="484"/>
      <c r="Q2" s="551" t="s">
        <v>290</v>
      </c>
      <c r="R2" s="551"/>
    </row>
    <row r="3" spans="1:21" ht="41.25" customHeight="1">
      <c r="A3" s="492"/>
      <c r="B3" s="492"/>
      <c r="C3" s="488" t="s">
        <v>227</v>
      </c>
      <c r="D3" s="488"/>
      <c r="E3" s="488" t="s">
        <v>293</v>
      </c>
      <c r="F3" s="488"/>
      <c r="G3" s="488"/>
      <c r="H3" s="488"/>
      <c r="I3" s="490" t="s">
        <v>288</v>
      </c>
      <c r="J3" s="490"/>
      <c r="K3" s="490"/>
      <c r="L3" s="490" t="s">
        <v>289</v>
      </c>
      <c r="M3" s="490"/>
      <c r="N3" s="490"/>
      <c r="O3" s="490"/>
      <c r="P3" s="490"/>
      <c r="Q3" s="552"/>
      <c r="R3" s="552"/>
      <c r="U3" s="104"/>
    </row>
    <row r="4" spans="1:18" ht="54.75" customHeight="1">
      <c r="A4" s="492"/>
      <c r="B4" s="492"/>
      <c r="C4" s="131" t="s">
        <v>253</v>
      </c>
      <c r="D4" s="131" t="s">
        <v>254</v>
      </c>
      <c r="E4" s="131" t="s">
        <v>339</v>
      </c>
      <c r="F4" s="131" t="s">
        <v>262</v>
      </c>
      <c r="G4" s="131" t="s">
        <v>255</v>
      </c>
      <c r="H4" s="131" t="s">
        <v>168</v>
      </c>
      <c r="I4" s="131" t="s">
        <v>258</v>
      </c>
      <c r="J4" s="131" t="s">
        <v>259</v>
      </c>
      <c r="K4" s="131" t="s">
        <v>260</v>
      </c>
      <c r="L4" s="147" t="s">
        <v>391</v>
      </c>
      <c r="M4" s="147" t="s">
        <v>392</v>
      </c>
      <c r="N4" s="147" t="s">
        <v>393</v>
      </c>
      <c r="O4" s="147" t="s">
        <v>394</v>
      </c>
      <c r="P4" s="147" t="s">
        <v>395</v>
      </c>
      <c r="Q4" s="552"/>
      <c r="R4" s="552"/>
    </row>
    <row r="5" spans="1:30" ht="87.75" customHeight="1" thickBot="1">
      <c r="A5" s="493"/>
      <c r="B5" s="493"/>
      <c r="C5" s="100" t="s">
        <v>295</v>
      </c>
      <c r="D5" s="100" t="s">
        <v>294</v>
      </c>
      <c r="E5" s="100" t="s">
        <v>390</v>
      </c>
      <c r="F5" s="100" t="s">
        <v>225</v>
      </c>
      <c r="G5" s="100" t="s">
        <v>226</v>
      </c>
      <c r="H5" s="100" t="s">
        <v>279</v>
      </c>
      <c r="I5" s="146" t="s">
        <v>280</v>
      </c>
      <c r="J5" s="146" t="s">
        <v>281</v>
      </c>
      <c r="K5" s="146" t="s">
        <v>282</v>
      </c>
      <c r="L5" s="146" t="s">
        <v>283</v>
      </c>
      <c r="M5" s="146" t="s">
        <v>284</v>
      </c>
      <c r="N5" s="146" t="s">
        <v>285</v>
      </c>
      <c r="O5" s="146" t="s">
        <v>286</v>
      </c>
      <c r="P5" s="146" t="s">
        <v>287</v>
      </c>
      <c r="Q5" s="553"/>
      <c r="R5" s="553"/>
      <c r="AD5" s="131"/>
    </row>
    <row r="6" spans="1:30" ht="24" customHeight="1">
      <c r="A6" s="360" t="s">
        <v>41</v>
      </c>
      <c r="B6" s="360"/>
      <c r="C6" s="113">
        <v>30</v>
      </c>
      <c r="D6" s="113">
        <v>18701</v>
      </c>
      <c r="E6" s="113">
        <v>40</v>
      </c>
      <c r="F6" s="113">
        <v>40</v>
      </c>
      <c r="G6" s="113">
        <v>40</v>
      </c>
      <c r="H6" s="113">
        <v>40</v>
      </c>
      <c r="I6" s="113">
        <v>40</v>
      </c>
      <c r="J6" s="113">
        <v>0</v>
      </c>
      <c r="K6" s="113">
        <v>0</v>
      </c>
      <c r="L6" s="113">
        <v>40</v>
      </c>
      <c r="M6" s="113">
        <v>0</v>
      </c>
      <c r="N6" s="113">
        <v>0</v>
      </c>
      <c r="O6" s="113">
        <v>0</v>
      </c>
      <c r="P6" s="113">
        <v>0</v>
      </c>
      <c r="Q6" s="344" t="s">
        <v>429</v>
      </c>
      <c r="R6" s="344"/>
      <c r="AD6" s="131"/>
    </row>
    <row r="7" spans="1:18" ht="18" customHeight="1">
      <c r="A7" s="554" t="s">
        <v>42</v>
      </c>
      <c r="B7" s="554"/>
      <c r="C7" s="180">
        <v>27</v>
      </c>
      <c r="D7" s="180">
        <v>2083</v>
      </c>
      <c r="E7" s="180">
        <v>44</v>
      </c>
      <c r="F7" s="180">
        <v>44</v>
      </c>
      <c r="G7" s="180">
        <v>43</v>
      </c>
      <c r="H7" s="180">
        <v>45</v>
      </c>
      <c r="I7" s="180">
        <v>45</v>
      </c>
      <c r="J7" s="180">
        <v>0</v>
      </c>
      <c r="K7" s="180">
        <v>0</v>
      </c>
      <c r="L7" s="180">
        <v>39</v>
      </c>
      <c r="M7" s="180">
        <v>5</v>
      </c>
      <c r="N7" s="180">
        <v>1</v>
      </c>
      <c r="O7" s="180">
        <v>0</v>
      </c>
      <c r="P7" s="180">
        <v>0</v>
      </c>
      <c r="Q7" s="338" t="s">
        <v>375</v>
      </c>
      <c r="R7" s="338"/>
    </row>
    <row r="8" spans="1:18" ht="18" customHeight="1">
      <c r="A8" s="360" t="s">
        <v>43</v>
      </c>
      <c r="B8" s="360"/>
      <c r="C8" s="113">
        <v>42</v>
      </c>
      <c r="D8" s="113">
        <v>12678</v>
      </c>
      <c r="E8" s="113">
        <v>62</v>
      </c>
      <c r="F8" s="113">
        <v>61</v>
      </c>
      <c r="G8" s="113">
        <v>62</v>
      </c>
      <c r="H8" s="113">
        <v>62</v>
      </c>
      <c r="I8" s="113">
        <v>62</v>
      </c>
      <c r="J8" s="113">
        <v>0</v>
      </c>
      <c r="K8" s="113">
        <v>0</v>
      </c>
      <c r="L8" s="113">
        <v>62</v>
      </c>
      <c r="M8" s="113">
        <v>0</v>
      </c>
      <c r="N8" s="113">
        <v>0</v>
      </c>
      <c r="O8" s="113">
        <v>0</v>
      </c>
      <c r="P8" s="113">
        <v>0</v>
      </c>
      <c r="Q8" s="338" t="s">
        <v>171</v>
      </c>
      <c r="R8" s="338"/>
    </row>
    <row r="9" spans="1:18" ht="18" customHeight="1">
      <c r="A9" s="360" t="s">
        <v>228</v>
      </c>
      <c r="B9" s="360"/>
      <c r="C9" s="113">
        <v>29</v>
      </c>
      <c r="D9" s="113">
        <v>12837</v>
      </c>
      <c r="E9" s="113">
        <v>30</v>
      </c>
      <c r="F9" s="113">
        <v>30</v>
      </c>
      <c r="G9" s="113">
        <v>29</v>
      </c>
      <c r="H9" s="113">
        <v>28</v>
      </c>
      <c r="I9" s="113">
        <v>30</v>
      </c>
      <c r="J9" s="113">
        <v>2</v>
      </c>
      <c r="K9" s="113">
        <v>0</v>
      </c>
      <c r="L9" s="113">
        <v>27</v>
      </c>
      <c r="M9" s="113">
        <v>3</v>
      </c>
      <c r="N9" s="113">
        <v>2</v>
      </c>
      <c r="O9" s="113">
        <v>0</v>
      </c>
      <c r="P9" s="113">
        <v>0</v>
      </c>
      <c r="Q9" s="338" t="s">
        <v>305</v>
      </c>
      <c r="R9" s="338"/>
    </row>
    <row r="10" spans="1:18" ht="18" customHeight="1">
      <c r="A10" s="348" t="s">
        <v>45</v>
      </c>
      <c r="B10" s="112" t="s">
        <v>263</v>
      </c>
      <c r="C10" s="113">
        <v>27</v>
      </c>
      <c r="D10" s="113">
        <v>18958</v>
      </c>
      <c r="E10" s="113">
        <v>25</v>
      </c>
      <c r="F10" s="113">
        <v>25</v>
      </c>
      <c r="G10" s="113">
        <v>25</v>
      </c>
      <c r="H10" s="113">
        <v>25</v>
      </c>
      <c r="I10" s="113">
        <v>20</v>
      </c>
      <c r="J10" s="113">
        <v>5</v>
      </c>
      <c r="K10" s="113">
        <v>0</v>
      </c>
      <c r="L10" s="113">
        <v>15</v>
      </c>
      <c r="M10" s="113">
        <v>10</v>
      </c>
      <c r="N10" s="113">
        <v>0</v>
      </c>
      <c r="O10" s="113">
        <v>0</v>
      </c>
      <c r="P10" s="113">
        <v>0</v>
      </c>
      <c r="Q10" s="221" t="s">
        <v>564</v>
      </c>
      <c r="R10" s="351" t="s">
        <v>172</v>
      </c>
    </row>
    <row r="11" spans="1:18" ht="18" customHeight="1">
      <c r="A11" s="349"/>
      <c r="B11" s="112" t="s">
        <v>264</v>
      </c>
      <c r="C11" s="113">
        <v>44</v>
      </c>
      <c r="D11" s="113">
        <v>22862</v>
      </c>
      <c r="E11" s="113">
        <v>46</v>
      </c>
      <c r="F11" s="113">
        <v>46</v>
      </c>
      <c r="G11" s="113">
        <v>46</v>
      </c>
      <c r="H11" s="113">
        <v>46</v>
      </c>
      <c r="I11" s="113">
        <v>41</v>
      </c>
      <c r="J11" s="113">
        <v>4</v>
      </c>
      <c r="K11" s="113">
        <v>1</v>
      </c>
      <c r="L11" s="113">
        <v>28</v>
      </c>
      <c r="M11" s="113">
        <v>11</v>
      </c>
      <c r="N11" s="113">
        <v>7</v>
      </c>
      <c r="O11" s="113">
        <v>0</v>
      </c>
      <c r="P11" s="113">
        <v>0</v>
      </c>
      <c r="Q11" s="221" t="s">
        <v>565</v>
      </c>
      <c r="R11" s="352"/>
    </row>
    <row r="12" spans="1:18" ht="18" customHeight="1">
      <c r="A12" s="349"/>
      <c r="B12" s="112" t="s">
        <v>265</v>
      </c>
      <c r="C12" s="113">
        <v>13</v>
      </c>
      <c r="D12" s="113">
        <v>5713</v>
      </c>
      <c r="E12" s="113">
        <v>20</v>
      </c>
      <c r="F12" s="113">
        <v>20</v>
      </c>
      <c r="G12" s="113">
        <v>20</v>
      </c>
      <c r="H12" s="113">
        <v>20</v>
      </c>
      <c r="I12" s="113">
        <v>20</v>
      </c>
      <c r="J12" s="113">
        <v>0</v>
      </c>
      <c r="K12" s="113">
        <v>0</v>
      </c>
      <c r="L12" s="113">
        <v>13</v>
      </c>
      <c r="M12" s="113">
        <v>7</v>
      </c>
      <c r="N12" s="113">
        <v>0</v>
      </c>
      <c r="O12" s="113">
        <v>0</v>
      </c>
      <c r="P12" s="113">
        <v>0</v>
      </c>
      <c r="Q12" s="234" t="s">
        <v>566</v>
      </c>
      <c r="R12" s="352"/>
    </row>
    <row r="13" spans="1:18" ht="18" customHeight="1">
      <c r="A13" s="349"/>
      <c r="B13" s="112" t="s">
        <v>266</v>
      </c>
      <c r="C13" s="113">
        <v>31</v>
      </c>
      <c r="D13" s="113">
        <v>15695</v>
      </c>
      <c r="E13" s="113">
        <v>32</v>
      </c>
      <c r="F13" s="113">
        <v>32</v>
      </c>
      <c r="G13" s="113">
        <v>32</v>
      </c>
      <c r="H13" s="113">
        <v>32</v>
      </c>
      <c r="I13" s="113">
        <v>31</v>
      </c>
      <c r="J13" s="113">
        <v>1</v>
      </c>
      <c r="K13" s="113">
        <v>0</v>
      </c>
      <c r="L13" s="113">
        <v>27</v>
      </c>
      <c r="M13" s="113">
        <v>4</v>
      </c>
      <c r="N13" s="113">
        <v>1</v>
      </c>
      <c r="O13" s="113">
        <v>0</v>
      </c>
      <c r="P13" s="113">
        <v>0</v>
      </c>
      <c r="Q13" s="234" t="s">
        <v>376</v>
      </c>
      <c r="R13" s="352"/>
    </row>
    <row r="14" spans="1:18" ht="18" customHeight="1">
      <c r="A14" s="349"/>
      <c r="B14" s="112" t="s">
        <v>267</v>
      </c>
      <c r="C14" s="113">
        <v>30</v>
      </c>
      <c r="D14" s="113">
        <v>24942</v>
      </c>
      <c r="E14" s="113">
        <v>30</v>
      </c>
      <c r="F14" s="113">
        <v>30</v>
      </c>
      <c r="G14" s="113">
        <v>30</v>
      </c>
      <c r="H14" s="113">
        <v>30</v>
      </c>
      <c r="I14" s="113">
        <v>30</v>
      </c>
      <c r="J14" s="113">
        <v>0</v>
      </c>
      <c r="K14" s="113">
        <v>0</v>
      </c>
      <c r="L14" s="113">
        <v>25</v>
      </c>
      <c r="M14" s="113">
        <v>4</v>
      </c>
      <c r="N14" s="113">
        <v>1</v>
      </c>
      <c r="O14" s="113">
        <v>0</v>
      </c>
      <c r="P14" s="113">
        <v>0</v>
      </c>
      <c r="Q14" s="234" t="s">
        <v>377</v>
      </c>
      <c r="R14" s="352"/>
    </row>
    <row r="15" spans="1:18" ht="18" customHeight="1">
      <c r="A15" s="350"/>
      <c r="B15" s="112" t="s">
        <v>268</v>
      </c>
      <c r="C15" s="113">
        <v>20</v>
      </c>
      <c r="D15" s="113">
        <v>7054</v>
      </c>
      <c r="E15" s="113">
        <v>20</v>
      </c>
      <c r="F15" s="113">
        <v>20</v>
      </c>
      <c r="G15" s="113">
        <v>20</v>
      </c>
      <c r="H15" s="113">
        <v>20</v>
      </c>
      <c r="I15" s="113">
        <v>19</v>
      </c>
      <c r="J15" s="113">
        <v>1</v>
      </c>
      <c r="K15" s="113">
        <v>0</v>
      </c>
      <c r="L15" s="113">
        <v>14</v>
      </c>
      <c r="M15" s="113">
        <v>4</v>
      </c>
      <c r="N15" s="113">
        <v>2</v>
      </c>
      <c r="O15" s="113">
        <v>0</v>
      </c>
      <c r="P15" s="113">
        <v>0</v>
      </c>
      <c r="Q15" s="222" t="s">
        <v>378</v>
      </c>
      <c r="R15" s="353"/>
    </row>
    <row r="16" spans="1:18" ht="18" customHeight="1">
      <c r="A16" s="360" t="s">
        <v>52</v>
      </c>
      <c r="B16" s="360"/>
      <c r="C16" s="113">
        <v>3</v>
      </c>
      <c r="D16" s="113">
        <v>1151</v>
      </c>
      <c r="E16" s="113">
        <v>20</v>
      </c>
      <c r="F16" s="113">
        <v>18</v>
      </c>
      <c r="G16" s="113">
        <v>21</v>
      </c>
      <c r="H16" s="113">
        <v>20</v>
      </c>
      <c r="I16" s="113">
        <v>22</v>
      </c>
      <c r="J16" s="113">
        <v>0</v>
      </c>
      <c r="K16" s="113">
        <v>0</v>
      </c>
      <c r="L16" s="113">
        <v>14</v>
      </c>
      <c r="M16" s="113">
        <v>1</v>
      </c>
      <c r="N16" s="113">
        <v>3</v>
      </c>
      <c r="O16" s="113">
        <v>4</v>
      </c>
      <c r="P16" s="113">
        <v>0</v>
      </c>
      <c r="Q16" s="338" t="s">
        <v>379</v>
      </c>
      <c r="R16" s="338"/>
    </row>
    <row r="17" spans="1:18" ht="18" customHeight="1">
      <c r="A17" s="360" t="s">
        <v>53</v>
      </c>
      <c r="B17" s="360"/>
      <c r="C17" s="113">
        <v>42</v>
      </c>
      <c r="D17" s="113">
        <v>23145</v>
      </c>
      <c r="E17" s="113">
        <v>40</v>
      </c>
      <c r="F17" s="113">
        <v>40</v>
      </c>
      <c r="G17" s="113">
        <v>36</v>
      </c>
      <c r="H17" s="113">
        <v>38</v>
      </c>
      <c r="I17" s="113">
        <v>38</v>
      </c>
      <c r="J17" s="113">
        <v>2</v>
      </c>
      <c r="K17" s="113">
        <v>0</v>
      </c>
      <c r="L17" s="113">
        <v>39</v>
      </c>
      <c r="M17" s="113">
        <v>0</v>
      </c>
      <c r="N17" s="113">
        <v>1</v>
      </c>
      <c r="O17" s="189">
        <v>0</v>
      </c>
      <c r="P17" s="113">
        <v>0</v>
      </c>
      <c r="Q17" s="338" t="s">
        <v>173</v>
      </c>
      <c r="R17" s="338"/>
    </row>
    <row r="18" spans="1:18" ht="18" customHeight="1">
      <c r="A18" s="360" t="s">
        <v>54</v>
      </c>
      <c r="B18" s="360"/>
      <c r="C18" s="113">
        <v>24</v>
      </c>
      <c r="D18" s="113">
        <v>6103</v>
      </c>
      <c r="E18" s="113">
        <v>24</v>
      </c>
      <c r="F18" s="113">
        <v>24</v>
      </c>
      <c r="G18" s="113">
        <v>24</v>
      </c>
      <c r="H18" s="113">
        <v>24</v>
      </c>
      <c r="I18" s="113">
        <v>24</v>
      </c>
      <c r="J18" s="113">
        <v>0</v>
      </c>
      <c r="K18" s="113">
        <v>0</v>
      </c>
      <c r="L18" s="113">
        <v>23</v>
      </c>
      <c r="M18" s="113">
        <v>1</v>
      </c>
      <c r="N18" s="113">
        <v>0</v>
      </c>
      <c r="O18" s="113">
        <v>0</v>
      </c>
      <c r="P18" s="113">
        <v>0</v>
      </c>
      <c r="Q18" s="338" t="s">
        <v>174</v>
      </c>
      <c r="R18" s="338"/>
    </row>
    <row r="19" spans="1:18" ht="18" customHeight="1">
      <c r="A19" s="360" t="s">
        <v>55</v>
      </c>
      <c r="B19" s="360"/>
      <c r="C19" s="113">
        <v>40</v>
      </c>
      <c r="D19" s="113">
        <v>15272</v>
      </c>
      <c r="E19" s="113">
        <v>47</v>
      </c>
      <c r="F19" s="113">
        <v>47</v>
      </c>
      <c r="G19" s="113">
        <v>47</v>
      </c>
      <c r="H19" s="113">
        <v>47</v>
      </c>
      <c r="I19" s="113">
        <v>45</v>
      </c>
      <c r="J19" s="113">
        <v>2</v>
      </c>
      <c r="K19" s="113">
        <v>0</v>
      </c>
      <c r="L19" s="113">
        <v>43</v>
      </c>
      <c r="M19" s="113">
        <v>4</v>
      </c>
      <c r="N19" s="113">
        <v>0</v>
      </c>
      <c r="O19" s="113">
        <v>0</v>
      </c>
      <c r="P19" s="113">
        <v>0</v>
      </c>
      <c r="Q19" s="338" t="s">
        <v>175</v>
      </c>
      <c r="R19" s="338"/>
    </row>
    <row r="20" spans="1:18" ht="18" customHeight="1">
      <c r="A20" s="360" t="s">
        <v>134</v>
      </c>
      <c r="B20" s="360"/>
      <c r="C20" s="113">
        <v>26</v>
      </c>
      <c r="D20" s="113">
        <v>9612</v>
      </c>
      <c r="E20" s="113">
        <v>35</v>
      </c>
      <c r="F20" s="113">
        <v>35</v>
      </c>
      <c r="G20" s="113">
        <v>35</v>
      </c>
      <c r="H20" s="113">
        <v>35</v>
      </c>
      <c r="I20" s="113">
        <v>35</v>
      </c>
      <c r="J20" s="113">
        <v>0</v>
      </c>
      <c r="K20" s="113">
        <v>0</v>
      </c>
      <c r="L20" s="113">
        <v>31</v>
      </c>
      <c r="M20" s="113">
        <v>4</v>
      </c>
      <c r="N20" s="113">
        <v>0</v>
      </c>
      <c r="O20" s="113">
        <v>0</v>
      </c>
      <c r="P20" s="113">
        <v>0</v>
      </c>
      <c r="Q20" s="338" t="s">
        <v>176</v>
      </c>
      <c r="R20" s="338"/>
    </row>
    <row r="21" spans="1:18" ht="18" customHeight="1">
      <c r="A21" s="360" t="s">
        <v>57</v>
      </c>
      <c r="B21" s="360"/>
      <c r="C21" s="113">
        <v>18</v>
      </c>
      <c r="D21" s="113">
        <v>32096</v>
      </c>
      <c r="E21" s="113">
        <v>20</v>
      </c>
      <c r="F21" s="113">
        <v>20</v>
      </c>
      <c r="G21" s="113">
        <v>20</v>
      </c>
      <c r="H21" s="113">
        <v>20</v>
      </c>
      <c r="I21" s="113">
        <v>20</v>
      </c>
      <c r="J21" s="113">
        <v>0</v>
      </c>
      <c r="K21" s="113">
        <v>0</v>
      </c>
      <c r="L21" s="113">
        <v>20</v>
      </c>
      <c r="M21" s="113">
        <v>0</v>
      </c>
      <c r="N21" s="113">
        <v>0</v>
      </c>
      <c r="O21" s="113">
        <v>0</v>
      </c>
      <c r="P21" s="113">
        <v>0</v>
      </c>
      <c r="Q21" s="338" t="s">
        <v>380</v>
      </c>
      <c r="R21" s="338"/>
    </row>
    <row r="22" spans="1:18" ht="18" customHeight="1">
      <c r="A22" s="360" t="s">
        <v>58</v>
      </c>
      <c r="B22" s="360"/>
      <c r="C22" s="113">
        <v>41</v>
      </c>
      <c r="D22" s="113">
        <v>12042</v>
      </c>
      <c r="E22" s="113">
        <v>44</v>
      </c>
      <c r="F22" s="113">
        <v>44</v>
      </c>
      <c r="G22" s="113">
        <v>44</v>
      </c>
      <c r="H22" s="113">
        <v>44</v>
      </c>
      <c r="I22" s="113">
        <v>44</v>
      </c>
      <c r="J22" s="113">
        <v>0</v>
      </c>
      <c r="K22" s="113">
        <v>0</v>
      </c>
      <c r="L22" s="113">
        <v>42</v>
      </c>
      <c r="M22" s="113">
        <v>2</v>
      </c>
      <c r="N22" s="113">
        <v>0</v>
      </c>
      <c r="O22" s="113">
        <v>0</v>
      </c>
      <c r="P22" s="113">
        <v>0</v>
      </c>
      <c r="Q22" s="338" t="s">
        <v>178</v>
      </c>
      <c r="R22" s="338"/>
    </row>
    <row r="23" spans="1:18" ht="18" customHeight="1">
      <c r="A23" s="360" t="s">
        <v>229</v>
      </c>
      <c r="B23" s="360"/>
      <c r="C23" s="113">
        <v>16</v>
      </c>
      <c r="D23" s="113">
        <v>12825</v>
      </c>
      <c r="E23" s="113">
        <v>30</v>
      </c>
      <c r="F23" s="113">
        <v>30</v>
      </c>
      <c r="G23" s="113">
        <v>30</v>
      </c>
      <c r="H23" s="113">
        <v>30</v>
      </c>
      <c r="I23" s="113">
        <v>30</v>
      </c>
      <c r="J23" s="113">
        <v>0</v>
      </c>
      <c r="K23" s="113">
        <v>0</v>
      </c>
      <c r="L23" s="113">
        <v>29</v>
      </c>
      <c r="M23" s="113">
        <v>0</v>
      </c>
      <c r="N23" s="113">
        <v>1</v>
      </c>
      <c r="O23" s="113">
        <v>0</v>
      </c>
      <c r="P23" s="113">
        <v>0</v>
      </c>
      <c r="Q23" s="338" t="s">
        <v>179</v>
      </c>
      <c r="R23" s="338"/>
    </row>
    <row r="24" spans="1:18" ht="18" customHeight="1">
      <c r="A24" s="360" t="s">
        <v>60</v>
      </c>
      <c r="B24" s="360"/>
      <c r="C24" s="113">
        <v>19</v>
      </c>
      <c r="D24" s="113">
        <v>15401</v>
      </c>
      <c r="E24" s="113">
        <v>28</v>
      </c>
      <c r="F24" s="113">
        <v>28</v>
      </c>
      <c r="G24" s="113">
        <v>28</v>
      </c>
      <c r="H24" s="113">
        <v>28</v>
      </c>
      <c r="I24" s="113">
        <v>31</v>
      </c>
      <c r="J24" s="113">
        <v>1</v>
      </c>
      <c r="K24" s="113">
        <v>0</v>
      </c>
      <c r="L24" s="113">
        <v>17</v>
      </c>
      <c r="M24" s="113">
        <v>14</v>
      </c>
      <c r="N24" s="113">
        <v>1</v>
      </c>
      <c r="O24" s="113">
        <v>0</v>
      </c>
      <c r="P24" s="113">
        <v>0</v>
      </c>
      <c r="Q24" s="338" t="s">
        <v>180</v>
      </c>
      <c r="R24" s="338"/>
    </row>
    <row r="25" spans="1:18" ht="18" customHeight="1" thickBot="1">
      <c r="A25" s="419" t="s">
        <v>61</v>
      </c>
      <c r="B25" s="419"/>
      <c r="C25" s="190">
        <v>57</v>
      </c>
      <c r="D25" s="190">
        <v>13538</v>
      </c>
      <c r="E25" s="190">
        <v>62</v>
      </c>
      <c r="F25" s="190">
        <v>62</v>
      </c>
      <c r="G25" s="190">
        <v>62</v>
      </c>
      <c r="H25" s="190">
        <v>62</v>
      </c>
      <c r="I25" s="181">
        <v>60</v>
      </c>
      <c r="J25" s="113">
        <v>1</v>
      </c>
      <c r="K25" s="113">
        <v>1</v>
      </c>
      <c r="L25" s="181">
        <v>54</v>
      </c>
      <c r="M25" s="181">
        <v>7</v>
      </c>
      <c r="N25" s="181">
        <v>1</v>
      </c>
      <c r="O25" s="113">
        <v>0</v>
      </c>
      <c r="P25" s="113">
        <v>0</v>
      </c>
      <c r="Q25" s="435" t="s">
        <v>381</v>
      </c>
      <c r="R25" s="495"/>
    </row>
    <row r="26" spans="1:18" ht="18" customHeight="1" thickBot="1">
      <c r="A26" s="482" t="s">
        <v>25</v>
      </c>
      <c r="B26" s="482"/>
      <c r="C26" s="191">
        <v>579</v>
      </c>
      <c r="D26" s="191">
        <v>282708</v>
      </c>
      <c r="E26" s="191">
        <v>699</v>
      </c>
      <c r="F26" s="191">
        <v>696</v>
      </c>
      <c r="G26" s="191">
        <v>694</v>
      </c>
      <c r="H26" s="191">
        <v>696</v>
      </c>
      <c r="I26" s="191">
        <v>687</v>
      </c>
      <c r="J26" s="191">
        <v>19</v>
      </c>
      <c r="K26" s="191">
        <v>2</v>
      </c>
      <c r="L26" s="191">
        <v>602</v>
      </c>
      <c r="M26" s="191">
        <v>81</v>
      </c>
      <c r="N26" s="191">
        <v>21</v>
      </c>
      <c r="O26" s="191">
        <v>4</v>
      </c>
      <c r="P26" s="191">
        <v>0</v>
      </c>
      <c r="Q26" s="555" t="s">
        <v>298</v>
      </c>
      <c r="R26" s="555"/>
    </row>
    <row r="27" spans="9:16" ht="13.5" thickTop="1">
      <c r="I27" s="97"/>
      <c r="J27" s="97"/>
      <c r="K27" s="97"/>
      <c r="L27" s="97"/>
      <c r="M27" s="97"/>
      <c r="N27" s="97"/>
      <c r="O27" s="97"/>
      <c r="P27" s="97"/>
    </row>
  </sheetData>
  <sheetProtection/>
  <mergeCells count="44">
    <mergeCell ref="A21:B21"/>
    <mergeCell ref="L2:P2"/>
    <mergeCell ref="I2:K2"/>
    <mergeCell ref="A10:A15"/>
    <mergeCell ref="A20:B20"/>
    <mergeCell ref="A17:B17"/>
    <mergeCell ref="A19:B19"/>
    <mergeCell ref="C3:D3"/>
    <mergeCell ref="Q23:R23"/>
    <mergeCell ref="Q25:R25"/>
    <mergeCell ref="R10:R15"/>
    <mergeCell ref="Q17:R17"/>
    <mergeCell ref="C2:D2"/>
    <mergeCell ref="Q21:R21"/>
    <mergeCell ref="Q16:R16"/>
    <mergeCell ref="E3:H3"/>
    <mergeCell ref="E2:H2"/>
    <mergeCell ref="Q20:R20"/>
    <mergeCell ref="A26:B26"/>
    <mergeCell ref="A18:B18"/>
    <mergeCell ref="A23:B23"/>
    <mergeCell ref="Q26:R26"/>
    <mergeCell ref="Q24:R24"/>
    <mergeCell ref="A22:B22"/>
    <mergeCell ref="Q18:R18"/>
    <mergeCell ref="A25:B25"/>
    <mergeCell ref="A24:B24"/>
    <mergeCell ref="Q22:R22"/>
    <mergeCell ref="Q7:R7"/>
    <mergeCell ref="I3:K3"/>
    <mergeCell ref="L3:P3"/>
    <mergeCell ref="A16:B16"/>
    <mergeCell ref="A7:B7"/>
    <mergeCell ref="Q8:R8"/>
    <mergeCell ref="A1:P1"/>
    <mergeCell ref="Q1:V1"/>
    <mergeCell ref="Q2:R5"/>
    <mergeCell ref="A9:B9"/>
    <mergeCell ref="A8:B8"/>
    <mergeCell ref="Q19:R19"/>
    <mergeCell ref="A2:B5"/>
    <mergeCell ref="A6:B6"/>
    <mergeCell ref="Q6:R6"/>
    <mergeCell ref="Q9:R9"/>
  </mergeCells>
  <printOptions horizontalCentered="1"/>
  <pageMargins left="0.25" right="0.25" top="0.75" bottom="0.5" header="0.75" footer="0.5"/>
  <pageSetup firstPageNumber="6" useFirstPageNumber="1" horizontalDpi="300" verticalDpi="3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rightToLeft="1" tabSelected="1" view="pageBreakPreview" zoomScale="96" zoomScaleSheetLayoutView="96" zoomScalePageLayoutView="0" workbookViewId="0" topLeftCell="A1">
      <selection activeCell="D14" sqref="D14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8.421875" style="0" customWidth="1"/>
    <col min="4" max="4" width="9.8515625" style="0" customWidth="1"/>
    <col min="5" max="5" width="10.28125" style="0" customWidth="1"/>
    <col min="6" max="6" width="6.7109375" style="0" customWidth="1"/>
    <col min="7" max="7" width="7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10.00390625" style="0" customWidth="1"/>
    <col min="12" max="12" width="9.8515625" style="0" customWidth="1"/>
    <col min="13" max="13" width="12.8515625" style="0" customWidth="1"/>
    <col min="14" max="14" width="12.140625" style="0" customWidth="1"/>
    <col min="15" max="15" width="8.7109375" style="0" customWidth="1"/>
    <col min="16" max="16" width="15.57421875" style="0" customWidth="1"/>
    <col min="17" max="17" width="4.421875" style="0" customWidth="1"/>
  </cols>
  <sheetData>
    <row r="1" spans="1:17" ht="20.25" customHeight="1">
      <c r="A1" s="503" t="s">
        <v>545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2" spans="1:17" ht="19.5" customHeight="1">
      <c r="A2" s="504" t="s">
        <v>617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1:17" ht="15" customHeight="1" thickBot="1">
      <c r="A3" s="505" t="s">
        <v>499</v>
      </c>
      <c r="B3" s="505"/>
      <c r="C3" s="505"/>
      <c r="D3" s="505"/>
      <c r="E3" s="505"/>
      <c r="F3" s="505"/>
      <c r="G3" s="505"/>
      <c r="H3" s="505"/>
      <c r="I3" s="506" t="s">
        <v>500</v>
      </c>
      <c r="J3" s="506"/>
      <c r="K3" s="506"/>
      <c r="L3" s="506"/>
      <c r="M3" s="506"/>
      <c r="N3" s="506"/>
      <c r="O3" s="506"/>
      <c r="P3" s="506"/>
      <c r="Q3" s="506"/>
    </row>
    <row r="4" spans="1:19" ht="15" customHeight="1" thickTop="1">
      <c r="A4" s="560" t="s">
        <v>101</v>
      </c>
      <c r="B4" s="560"/>
      <c r="C4" s="510" t="s">
        <v>357</v>
      </c>
      <c r="D4" s="510"/>
      <c r="E4" s="516" t="s">
        <v>358</v>
      </c>
      <c r="F4" s="516"/>
      <c r="G4" s="516"/>
      <c r="H4" s="516" t="s">
        <v>359</v>
      </c>
      <c r="I4" s="516"/>
      <c r="J4" s="516"/>
      <c r="K4" s="497" t="s">
        <v>360</v>
      </c>
      <c r="L4" s="497"/>
      <c r="M4" s="497"/>
      <c r="N4" s="497"/>
      <c r="O4" s="497"/>
      <c r="P4" s="557" t="s">
        <v>290</v>
      </c>
      <c r="Q4" s="557"/>
      <c r="S4" s="120"/>
    </row>
    <row r="5" spans="1:17" ht="15" customHeight="1">
      <c r="A5" s="561"/>
      <c r="B5" s="561"/>
      <c r="C5" s="501"/>
      <c r="D5" s="501"/>
      <c r="E5" s="502"/>
      <c r="F5" s="502"/>
      <c r="G5" s="502"/>
      <c r="H5" s="502"/>
      <c r="I5" s="502"/>
      <c r="J5" s="502"/>
      <c r="K5" s="498"/>
      <c r="L5" s="498"/>
      <c r="M5" s="498"/>
      <c r="N5" s="498"/>
      <c r="O5" s="498"/>
      <c r="P5" s="558"/>
      <c r="Q5" s="558"/>
    </row>
    <row r="6" spans="1:17" ht="15" customHeight="1">
      <c r="A6" s="561"/>
      <c r="B6" s="561"/>
      <c r="C6" s="501" t="s">
        <v>647</v>
      </c>
      <c r="D6" s="501"/>
      <c r="E6" s="502" t="s">
        <v>646</v>
      </c>
      <c r="F6" s="502"/>
      <c r="G6" s="502"/>
      <c r="H6" s="502" t="s">
        <v>645</v>
      </c>
      <c r="I6" s="502"/>
      <c r="J6" s="502"/>
      <c r="K6" s="502" t="s">
        <v>644</v>
      </c>
      <c r="L6" s="502"/>
      <c r="M6" s="502"/>
      <c r="N6" s="502"/>
      <c r="O6" s="502"/>
      <c r="P6" s="558"/>
      <c r="Q6" s="558"/>
    </row>
    <row r="7" spans="1:17" ht="12.75" customHeight="1">
      <c r="A7" s="561"/>
      <c r="B7" s="561"/>
      <c r="C7" s="501"/>
      <c r="D7" s="501"/>
      <c r="E7" s="502"/>
      <c r="F7" s="502"/>
      <c r="G7" s="502"/>
      <c r="H7" s="502"/>
      <c r="I7" s="502"/>
      <c r="J7" s="502"/>
      <c r="K7" s="179"/>
      <c r="L7" s="179"/>
      <c r="M7" s="179"/>
      <c r="N7" s="179"/>
      <c r="O7" s="517" t="s">
        <v>298</v>
      </c>
      <c r="P7" s="558"/>
      <c r="Q7" s="558"/>
    </row>
    <row r="8" spans="1:17" ht="45" customHeight="1">
      <c r="A8" s="561"/>
      <c r="B8" s="561"/>
      <c r="C8" s="162" t="s">
        <v>361</v>
      </c>
      <c r="D8" s="162" t="s">
        <v>25</v>
      </c>
      <c r="E8" s="163" t="s">
        <v>92</v>
      </c>
      <c r="F8" s="163" t="s">
        <v>93</v>
      </c>
      <c r="G8" s="163" t="s">
        <v>25</v>
      </c>
      <c r="H8" s="163" t="s">
        <v>362</v>
      </c>
      <c r="I8" s="163" t="s">
        <v>343</v>
      </c>
      <c r="J8" s="163" t="s">
        <v>25</v>
      </c>
      <c r="K8" s="179" t="s">
        <v>529</v>
      </c>
      <c r="L8" s="225" t="s">
        <v>530</v>
      </c>
      <c r="M8" s="226" t="s">
        <v>531</v>
      </c>
      <c r="N8" s="225" t="s">
        <v>532</v>
      </c>
      <c r="O8" s="517"/>
      <c r="P8" s="558"/>
      <c r="Q8" s="558"/>
    </row>
    <row r="9" spans="1:17" ht="20.25" customHeight="1">
      <c r="A9" s="561"/>
      <c r="B9" s="561"/>
      <c r="C9" s="501" t="s">
        <v>397</v>
      </c>
      <c r="D9" s="501" t="s">
        <v>298</v>
      </c>
      <c r="E9" s="514" t="s">
        <v>277</v>
      </c>
      <c r="F9" s="514" t="s">
        <v>278</v>
      </c>
      <c r="G9" s="517" t="s">
        <v>298</v>
      </c>
      <c r="H9" s="519" t="s">
        <v>401</v>
      </c>
      <c r="I9" s="519" t="s">
        <v>402</v>
      </c>
      <c r="J9" s="517" t="s">
        <v>298</v>
      </c>
      <c r="K9" s="511" t="s">
        <v>408</v>
      </c>
      <c r="L9" s="511" t="s">
        <v>409</v>
      </c>
      <c r="M9" s="511" t="s">
        <v>410</v>
      </c>
      <c r="N9" s="511" t="s">
        <v>411</v>
      </c>
      <c r="O9" s="517"/>
      <c r="P9" s="558"/>
      <c r="Q9" s="558"/>
    </row>
    <row r="10" spans="1:17" ht="25.5" customHeight="1" thickBot="1">
      <c r="A10" s="562"/>
      <c r="B10" s="562"/>
      <c r="C10" s="513"/>
      <c r="D10" s="513"/>
      <c r="E10" s="515"/>
      <c r="F10" s="515"/>
      <c r="G10" s="518"/>
      <c r="H10" s="520"/>
      <c r="I10" s="520"/>
      <c r="J10" s="518"/>
      <c r="K10" s="512"/>
      <c r="L10" s="512"/>
      <c r="M10" s="512"/>
      <c r="N10" s="512"/>
      <c r="O10" s="518"/>
      <c r="P10" s="559"/>
      <c r="Q10" s="559"/>
    </row>
    <row r="11" spans="1:17" ht="18.75" customHeight="1">
      <c r="A11" s="194" t="s">
        <v>41</v>
      </c>
      <c r="B11" s="194"/>
      <c r="C11" s="164">
        <v>47</v>
      </c>
      <c r="D11" s="164">
        <v>47</v>
      </c>
      <c r="E11" s="164">
        <v>40</v>
      </c>
      <c r="F11" s="164">
        <v>7</v>
      </c>
      <c r="G11" s="164">
        <v>47</v>
      </c>
      <c r="H11" s="164">
        <v>47</v>
      </c>
      <c r="I11" s="164">
        <v>0</v>
      </c>
      <c r="J11" s="164">
        <v>47</v>
      </c>
      <c r="K11" s="164">
        <v>40</v>
      </c>
      <c r="L11" s="164">
        <v>0</v>
      </c>
      <c r="M11" s="164">
        <v>7</v>
      </c>
      <c r="N11" s="164">
        <v>0</v>
      </c>
      <c r="O11" s="164">
        <v>47</v>
      </c>
      <c r="P11" s="344" t="s">
        <v>429</v>
      </c>
      <c r="Q11" s="344"/>
    </row>
    <row r="12" spans="1:17" ht="18.75" customHeight="1">
      <c r="A12" s="347" t="s">
        <v>42</v>
      </c>
      <c r="B12" s="347"/>
      <c r="C12" s="164">
        <v>46</v>
      </c>
      <c r="D12" s="164">
        <v>46</v>
      </c>
      <c r="E12" s="165">
        <v>45</v>
      </c>
      <c r="F12" s="165">
        <v>1</v>
      </c>
      <c r="G12" s="165">
        <v>46</v>
      </c>
      <c r="H12" s="165">
        <v>40</v>
      </c>
      <c r="I12" s="165">
        <v>6</v>
      </c>
      <c r="J12" s="165">
        <v>46</v>
      </c>
      <c r="K12" s="228">
        <v>44</v>
      </c>
      <c r="L12" s="228">
        <v>0</v>
      </c>
      <c r="M12" s="228">
        <v>2</v>
      </c>
      <c r="N12" s="228">
        <v>0</v>
      </c>
      <c r="O12" s="228">
        <v>46</v>
      </c>
      <c r="P12" s="338" t="s">
        <v>375</v>
      </c>
      <c r="Q12" s="338"/>
    </row>
    <row r="13" spans="1:17" ht="18.75" customHeight="1">
      <c r="A13" s="347" t="s">
        <v>43</v>
      </c>
      <c r="B13" s="347"/>
      <c r="C13" s="164">
        <v>67</v>
      </c>
      <c r="D13" s="164">
        <v>67</v>
      </c>
      <c r="E13" s="165">
        <v>62</v>
      </c>
      <c r="F13" s="165">
        <v>5</v>
      </c>
      <c r="G13" s="165">
        <v>67</v>
      </c>
      <c r="H13" s="165">
        <v>60</v>
      </c>
      <c r="I13" s="165">
        <v>7</v>
      </c>
      <c r="J13" s="165">
        <v>67</v>
      </c>
      <c r="K13" s="228">
        <v>59</v>
      </c>
      <c r="L13" s="228">
        <v>1</v>
      </c>
      <c r="M13" s="228">
        <v>7</v>
      </c>
      <c r="N13" s="228">
        <v>0</v>
      </c>
      <c r="O13" s="228">
        <v>67</v>
      </c>
      <c r="P13" s="338" t="s">
        <v>171</v>
      </c>
      <c r="Q13" s="338"/>
    </row>
    <row r="14" spans="1:17" ht="18.75" customHeight="1">
      <c r="A14" s="347" t="s">
        <v>44</v>
      </c>
      <c r="B14" s="347"/>
      <c r="C14" s="164">
        <v>32</v>
      </c>
      <c r="D14" s="164">
        <v>32</v>
      </c>
      <c r="E14" s="165">
        <v>32</v>
      </c>
      <c r="F14" s="165">
        <v>0</v>
      </c>
      <c r="G14" s="165">
        <v>32</v>
      </c>
      <c r="H14" s="165">
        <v>29</v>
      </c>
      <c r="I14" s="165">
        <v>3</v>
      </c>
      <c r="J14" s="165">
        <v>32</v>
      </c>
      <c r="K14" s="228">
        <v>32</v>
      </c>
      <c r="L14" s="228">
        <v>0</v>
      </c>
      <c r="M14" s="228">
        <v>0</v>
      </c>
      <c r="N14" s="228">
        <v>0</v>
      </c>
      <c r="O14" s="228">
        <v>32</v>
      </c>
      <c r="P14" s="338" t="s">
        <v>305</v>
      </c>
      <c r="Q14" s="338"/>
    </row>
    <row r="15" spans="1:17" ht="18.75" customHeight="1">
      <c r="A15" s="348" t="s">
        <v>45</v>
      </c>
      <c r="B15" s="155" t="s">
        <v>365</v>
      </c>
      <c r="C15" s="164">
        <v>28</v>
      </c>
      <c r="D15" s="164">
        <v>28</v>
      </c>
      <c r="E15" s="165">
        <v>25</v>
      </c>
      <c r="F15" s="165">
        <v>3</v>
      </c>
      <c r="G15" s="165">
        <v>28</v>
      </c>
      <c r="H15" s="165">
        <v>27</v>
      </c>
      <c r="I15" s="165">
        <v>1</v>
      </c>
      <c r="J15" s="165">
        <v>28</v>
      </c>
      <c r="K15" s="228">
        <v>23</v>
      </c>
      <c r="L15" s="228">
        <v>0</v>
      </c>
      <c r="M15" s="228">
        <v>5</v>
      </c>
      <c r="N15" s="228">
        <v>0</v>
      </c>
      <c r="O15" s="228">
        <v>28</v>
      </c>
      <c r="P15" s="221" t="s">
        <v>564</v>
      </c>
      <c r="Q15" s="351" t="s">
        <v>172</v>
      </c>
    </row>
    <row r="16" spans="1:17" ht="18.75" customHeight="1">
      <c r="A16" s="349"/>
      <c r="B16" s="155" t="s">
        <v>264</v>
      </c>
      <c r="C16" s="164">
        <v>51</v>
      </c>
      <c r="D16" s="164">
        <v>51</v>
      </c>
      <c r="E16" s="165">
        <v>46</v>
      </c>
      <c r="F16" s="165">
        <v>5</v>
      </c>
      <c r="G16" s="165">
        <v>51</v>
      </c>
      <c r="H16" s="165">
        <v>50</v>
      </c>
      <c r="I16" s="165">
        <v>1</v>
      </c>
      <c r="J16" s="165">
        <v>51</v>
      </c>
      <c r="K16" s="228">
        <v>43</v>
      </c>
      <c r="L16" s="228">
        <v>0</v>
      </c>
      <c r="M16" s="228">
        <v>8</v>
      </c>
      <c r="N16" s="228">
        <v>0</v>
      </c>
      <c r="O16" s="228">
        <v>51</v>
      </c>
      <c r="P16" s="221" t="s">
        <v>565</v>
      </c>
      <c r="Q16" s="352"/>
    </row>
    <row r="17" spans="1:17" ht="18.75" customHeight="1">
      <c r="A17" s="349"/>
      <c r="B17" s="155" t="s">
        <v>265</v>
      </c>
      <c r="C17" s="164">
        <v>20</v>
      </c>
      <c r="D17" s="164">
        <v>20</v>
      </c>
      <c r="E17" s="165">
        <v>20</v>
      </c>
      <c r="F17" s="165">
        <v>0</v>
      </c>
      <c r="G17" s="165">
        <v>20</v>
      </c>
      <c r="H17" s="165">
        <v>20</v>
      </c>
      <c r="I17" s="165">
        <v>0</v>
      </c>
      <c r="J17" s="165">
        <v>20</v>
      </c>
      <c r="K17" s="228">
        <v>18</v>
      </c>
      <c r="L17" s="228">
        <v>2</v>
      </c>
      <c r="M17" s="228">
        <v>0</v>
      </c>
      <c r="N17" s="228">
        <v>0</v>
      </c>
      <c r="O17" s="228">
        <v>20</v>
      </c>
      <c r="P17" s="234" t="s">
        <v>566</v>
      </c>
      <c r="Q17" s="352"/>
    </row>
    <row r="18" spans="1:17" ht="18.75" customHeight="1">
      <c r="A18" s="349"/>
      <c r="B18" s="155" t="s">
        <v>366</v>
      </c>
      <c r="C18" s="164">
        <v>32</v>
      </c>
      <c r="D18" s="164">
        <v>32</v>
      </c>
      <c r="E18" s="165">
        <v>32</v>
      </c>
      <c r="F18" s="165">
        <v>0</v>
      </c>
      <c r="G18" s="165">
        <v>32</v>
      </c>
      <c r="H18" s="165">
        <v>30</v>
      </c>
      <c r="I18" s="165">
        <v>2</v>
      </c>
      <c r="J18" s="165">
        <v>32</v>
      </c>
      <c r="K18" s="228">
        <v>32</v>
      </c>
      <c r="L18" s="228">
        <v>0</v>
      </c>
      <c r="M18" s="228">
        <v>0</v>
      </c>
      <c r="N18" s="228">
        <v>0</v>
      </c>
      <c r="O18" s="228">
        <v>32</v>
      </c>
      <c r="P18" s="234" t="s">
        <v>376</v>
      </c>
      <c r="Q18" s="352"/>
    </row>
    <row r="19" spans="1:17" ht="18.75" customHeight="1">
      <c r="A19" s="349"/>
      <c r="B19" s="155" t="s">
        <v>367</v>
      </c>
      <c r="C19" s="164">
        <v>30</v>
      </c>
      <c r="D19" s="164">
        <v>30</v>
      </c>
      <c r="E19" s="165">
        <v>30</v>
      </c>
      <c r="F19" s="165">
        <v>0</v>
      </c>
      <c r="G19" s="165">
        <v>30</v>
      </c>
      <c r="H19" s="165">
        <v>30</v>
      </c>
      <c r="I19" s="165">
        <v>0</v>
      </c>
      <c r="J19" s="165">
        <v>30</v>
      </c>
      <c r="K19" s="228">
        <v>30</v>
      </c>
      <c r="L19" s="228">
        <v>0</v>
      </c>
      <c r="M19" s="228">
        <v>0</v>
      </c>
      <c r="N19" s="228">
        <v>0</v>
      </c>
      <c r="O19" s="228">
        <v>30</v>
      </c>
      <c r="P19" s="234" t="s">
        <v>377</v>
      </c>
      <c r="Q19" s="352"/>
    </row>
    <row r="20" spans="1:17" ht="18.75" customHeight="1">
      <c r="A20" s="350"/>
      <c r="B20" s="170" t="s">
        <v>368</v>
      </c>
      <c r="C20" s="166">
        <v>20</v>
      </c>
      <c r="D20" s="166">
        <v>20</v>
      </c>
      <c r="E20" s="167">
        <v>20</v>
      </c>
      <c r="F20" s="167">
        <v>0</v>
      </c>
      <c r="G20" s="167">
        <v>20</v>
      </c>
      <c r="H20" s="167">
        <v>17</v>
      </c>
      <c r="I20" s="167">
        <v>3</v>
      </c>
      <c r="J20" s="167">
        <v>20</v>
      </c>
      <c r="K20" s="127">
        <v>18</v>
      </c>
      <c r="L20" s="127">
        <v>0</v>
      </c>
      <c r="M20" s="127">
        <v>2</v>
      </c>
      <c r="N20" s="127">
        <v>0</v>
      </c>
      <c r="O20" s="127">
        <v>20</v>
      </c>
      <c r="P20" s="222" t="s">
        <v>378</v>
      </c>
      <c r="Q20" s="353"/>
    </row>
    <row r="21" spans="1:17" ht="18.75" customHeight="1">
      <c r="A21" s="347" t="s">
        <v>52</v>
      </c>
      <c r="B21" s="347"/>
      <c r="C21" s="164">
        <v>24</v>
      </c>
      <c r="D21" s="164">
        <v>24</v>
      </c>
      <c r="E21" s="165">
        <v>22</v>
      </c>
      <c r="F21" s="165">
        <v>2</v>
      </c>
      <c r="G21" s="165">
        <v>24</v>
      </c>
      <c r="H21" s="165">
        <v>22</v>
      </c>
      <c r="I21" s="165">
        <v>2</v>
      </c>
      <c r="J21" s="165">
        <v>24</v>
      </c>
      <c r="K21" s="228">
        <v>22</v>
      </c>
      <c r="L21" s="228">
        <v>0</v>
      </c>
      <c r="M21" s="228">
        <v>2</v>
      </c>
      <c r="N21" s="228">
        <v>0</v>
      </c>
      <c r="O21" s="228">
        <v>24</v>
      </c>
      <c r="P21" s="338" t="s">
        <v>379</v>
      </c>
      <c r="Q21" s="338"/>
    </row>
    <row r="22" spans="1:21" ht="18.75" customHeight="1">
      <c r="A22" s="347" t="s">
        <v>53</v>
      </c>
      <c r="B22" s="347"/>
      <c r="C22" s="164">
        <v>42</v>
      </c>
      <c r="D22" s="164">
        <v>42</v>
      </c>
      <c r="E22" s="165">
        <v>40</v>
      </c>
      <c r="F22" s="165">
        <v>2</v>
      </c>
      <c r="G22" s="165">
        <v>42</v>
      </c>
      <c r="H22" s="165">
        <v>36</v>
      </c>
      <c r="I22" s="165">
        <v>6</v>
      </c>
      <c r="J22" s="165">
        <v>42</v>
      </c>
      <c r="K22" s="228">
        <v>32</v>
      </c>
      <c r="L22" s="228">
        <v>0</v>
      </c>
      <c r="M22" s="228">
        <v>10</v>
      </c>
      <c r="N22" s="228">
        <v>0</v>
      </c>
      <c r="O22" s="228">
        <v>42</v>
      </c>
      <c r="P22" s="338" t="s">
        <v>173</v>
      </c>
      <c r="Q22" s="338"/>
      <c r="U22" s="120"/>
    </row>
    <row r="23" spans="1:17" ht="18.75" customHeight="1">
      <c r="A23" s="521" t="s">
        <v>54</v>
      </c>
      <c r="B23" s="521"/>
      <c r="C23" s="164">
        <v>24</v>
      </c>
      <c r="D23" s="164">
        <v>24</v>
      </c>
      <c r="E23" s="165">
        <v>24</v>
      </c>
      <c r="F23" s="165">
        <v>0</v>
      </c>
      <c r="G23" s="165">
        <v>24</v>
      </c>
      <c r="H23" s="165">
        <v>24</v>
      </c>
      <c r="I23" s="165">
        <v>0</v>
      </c>
      <c r="J23" s="165">
        <v>24</v>
      </c>
      <c r="K23" s="228">
        <v>23</v>
      </c>
      <c r="L23" s="228">
        <v>0</v>
      </c>
      <c r="M23" s="228">
        <v>1</v>
      </c>
      <c r="N23" s="228">
        <v>0</v>
      </c>
      <c r="O23" s="228">
        <v>24</v>
      </c>
      <c r="P23" s="338" t="s">
        <v>174</v>
      </c>
      <c r="Q23" s="338"/>
    </row>
    <row r="24" spans="1:17" ht="18.75" customHeight="1">
      <c r="A24" s="347" t="s">
        <v>314</v>
      </c>
      <c r="B24" s="347"/>
      <c r="C24" s="164">
        <v>47</v>
      </c>
      <c r="D24" s="164">
        <v>47</v>
      </c>
      <c r="E24" s="165">
        <v>47</v>
      </c>
      <c r="F24" s="165">
        <v>0</v>
      </c>
      <c r="G24" s="165">
        <v>47</v>
      </c>
      <c r="H24" s="165">
        <v>46</v>
      </c>
      <c r="I24" s="165">
        <v>1</v>
      </c>
      <c r="J24" s="165">
        <v>47</v>
      </c>
      <c r="K24" s="228">
        <v>47</v>
      </c>
      <c r="L24" s="228">
        <v>0</v>
      </c>
      <c r="M24" s="228">
        <v>0</v>
      </c>
      <c r="N24" s="228">
        <v>0</v>
      </c>
      <c r="O24" s="228">
        <v>47</v>
      </c>
      <c r="P24" s="338" t="s">
        <v>175</v>
      </c>
      <c r="Q24" s="338"/>
    </row>
    <row r="25" spans="1:17" ht="18.75" customHeight="1">
      <c r="A25" s="347" t="s">
        <v>134</v>
      </c>
      <c r="B25" s="347"/>
      <c r="C25" s="164">
        <v>35</v>
      </c>
      <c r="D25" s="164">
        <v>35</v>
      </c>
      <c r="E25" s="165">
        <v>35</v>
      </c>
      <c r="F25" s="165">
        <v>0</v>
      </c>
      <c r="G25" s="165">
        <v>35</v>
      </c>
      <c r="H25" s="165">
        <v>32</v>
      </c>
      <c r="I25" s="165">
        <v>3</v>
      </c>
      <c r="J25" s="165">
        <v>35</v>
      </c>
      <c r="K25" s="228">
        <v>35</v>
      </c>
      <c r="L25" s="228">
        <v>0</v>
      </c>
      <c r="M25" s="228">
        <v>0</v>
      </c>
      <c r="N25" s="228">
        <v>0</v>
      </c>
      <c r="O25" s="228">
        <v>35</v>
      </c>
      <c r="P25" s="338" t="s">
        <v>176</v>
      </c>
      <c r="Q25" s="338"/>
    </row>
    <row r="26" spans="1:17" ht="18.75" customHeight="1">
      <c r="A26" s="347" t="s">
        <v>57</v>
      </c>
      <c r="B26" s="347"/>
      <c r="C26" s="164">
        <v>20</v>
      </c>
      <c r="D26" s="164">
        <v>20</v>
      </c>
      <c r="E26" s="165">
        <v>20</v>
      </c>
      <c r="F26" s="165">
        <v>0</v>
      </c>
      <c r="G26" s="165">
        <v>20</v>
      </c>
      <c r="H26" s="165">
        <v>20</v>
      </c>
      <c r="I26" s="165">
        <v>0</v>
      </c>
      <c r="J26" s="165">
        <v>20</v>
      </c>
      <c r="K26" s="228">
        <v>19</v>
      </c>
      <c r="L26" s="228">
        <v>0</v>
      </c>
      <c r="M26" s="228">
        <v>1</v>
      </c>
      <c r="N26" s="228">
        <v>0</v>
      </c>
      <c r="O26" s="228">
        <v>20</v>
      </c>
      <c r="P26" s="338" t="s">
        <v>380</v>
      </c>
      <c r="Q26" s="338"/>
    </row>
    <row r="27" spans="1:17" ht="18.75" customHeight="1">
      <c r="A27" s="347" t="s">
        <v>58</v>
      </c>
      <c r="B27" s="347"/>
      <c r="C27" s="164">
        <v>44</v>
      </c>
      <c r="D27" s="164">
        <v>44</v>
      </c>
      <c r="E27" s="165">
        <v>44</v>
      </c>
      <c r="F27" s="165">
        <v>0</v>
      </c>
      <c r="G27" s="165">
        <v>44</v>
      </c>
      <c r="H27" s="165">
        <v>43</v>
      </c>
      <c r="I27" s="165">
        <v>1</v>
      </c>
      <c r="J27" s="165">
        <v>44</v>
      </c>
      <c r="K27" s="228">
        <v>43</v>
      </c>
      <c r="L27" s="228">
        <v>0</v>
      </c>
      <c r="M27" s="228">
        <v>1</v>
      </c>
      <c r="N27" s="228">
        <v>0</v>
      </c>
      <c r="O27" s="228">
        <v>44</v>
      </c>
      <c r="P27" s="338" t="s">
        <v>178</v>
      </c>
      <c r="Q27" s="338"/>
    </row>
    <row r="28" spans="1:17" ht="18.75" customHeight="1">
      <c r="A28" s="347" t="s">
        <v>59</v>
      </c>
      <c r="B28" s="347"/>
      <c r="C28" s="164">
        <v>32</v>
      </c>
      <c r="D28" s="164">
        <v>32</v>
      </c>
      <c r="E28" s="165">
        <v>30</v>
      </c>
      <c r="F28" s="165">
        <v>2</v>
      </c>
      <c r="G28" s="165">
        <v>32</v>
      </c>
      <c r="H28" s="165">
        <v>32</v>
      </c>
      <c r="I28" s="165">
        <v>0</v>
      </c>
      <c r="J28" s="165">
        <v>32</v>
      </c>
      <c r="K28" s="228">
        <v>30</v>
      </c>
      <c r="L28" s="228">
        <v>0</v>
      </c>
      <c r="M28" s="228">
        <v>2</v>
      </c>
      <c r="N28" s="228">
        <v>0</v>
      </c>
      <c r="O28" s="228">
        <v>32</v>
      </c>
      <c r="P28" s="338" t="s">
        <v>179</v>
      </c>
      <c r="Q28" s="338"/>
    </row>
    <row r="29" spans="1:17" ht="18.75" customHeight="1">
      <c r="A29" s="347" t="s">
        <v>60</v>
      </c>
      <c r="B29" s="347"/>
      <c r="C29" s="164">
        <v>32</v>
      </c>
      <c r="D29" s="164">
        <v>32</v>
      </c>
      <c r="E29" s="165">
        <v>32</v>
      </c>
      <c r="F29" s="165">
        <v>0</v>
      </c>
      <c r="G29" s="165">
        <v>32</v>
      </c>
      <c r="H29" s="165">
        <v>32</v>
      </c>
      <c r="I29" s="165">
        <v>0</v>
      </c>
      <c r="J29" s="165">
        <v>32</v>
      </c>
      <c r="K29" s="228">
        <v>32</v>
      </c>
      <c r="L29" s="228">
        <v>0</v>
      </c>
      <c r="M29" s="228">
        <v>0</v>
      </c>
      <c r="N29" s="228">
        <v>0</v>
      </c>
      <c r="O29" s="228">
        <v>32</v>
      </c>
      <c r="P29" s="338" t="s">
        <v>180</v>
      </c>
      <c r="Q29" s="338"/>
    </row>
    <row r="30" spans="1:17" ht="18.75" customHeight="1" thickBot="1">
      <c r="A30" s="413" t="s">
        <v>61</v>
      </c>
      <c r="B30" s="413"/>
      <c r="C30" s="166">
        <v>66</v>
      </c>
      <c r="D30" s="166">
        <v>66</v>
      </c>
      <c r="E30" s="167">
        <v>62</v>
      </c>
      <c r="F30" s="167">
        <v>4</v>
      </c>
      <c r="G30" s="167">
        <v>66</v>
      </c>
      <c r="H30" s="167">
        <v>66</v>
      </c>
      <c r="I30" s="167">
        <v>0</v>
      </c>
      <c r="J30" s="167">
        <v>66</v>
      </c>
      <c r="K30" s="127">
        <v>57</v>
      </c>
      <c r="L30" s="127">
        <v>0</v>
      </c>
      <c r="M30" s="127">
        <v>9</v>
      </c>
      <c r="N30" s="127">
        <v>0</v>
      </c>
      <c r="O30" s="127">
        <v>66</v>
      </c>
      <c r="P30" s="420" t="s">
        <v>381</v>
      </c>
      <c r="Q30" s="421"/>
    </row>
    <row r="31" spans="1:17" ht="18.75" customHeight="1" thickBot="1">
      <c r="A31" s="354" t="s">
        <v>25</v>
      </c>
      <c r="B31" s="354"/>
      <c r="C31" s="168">
        <f>SUM(C11:C30)</f>
        <v>739</v>
      </c>
      <c r="D31" s="168">
        <f aca="true" t="shared" si="0" ref="D31:O31">SUM(D11:D30)</f>
        <v>739</v>
      </c>
      <c r="E31" s="168">
        <f t="shared" si="0"/>
        <v>708</v>
      </c>
      <c r="F31" s="168">
        <f t="shared" si="0"/>
        <v>31</v>
      </c>
      <c r="G31" s="168">
        <f t="shared" si="0"/>
        <v>739</v>
      </c>
      <c r="H31" s="168">
        <f t="shared" si="0"/>
        <v>703</v>
      </c>
      <c r="I31" s="168">
        <f t="shared" si="0"/>
        <v>36</v>
      </c>
      <c r="J31" s="168">
        <f t="shared" si="0"/>
        <v>739</v>
      </c>
      <c r="K31" s="168">
        <f t="shared" si="0"/>
        <v>679</v>
      </c>
      <c r="L31" s="168">
        <f t="shared" si="0"/>
        <v>3</v>
      </c>
      <c r="M31" s="168">
        <f t="shared" si="0"/>
        <v>57</v>
      </c>
      <c r="N31" s="168">
        <f t="shared" si="0"/>
        <v>0</v>
      </c>
      <c r="O31" s="168">
        <f t="shared" si="0"/>
        <v>739</v>
      </c>
      <c r="P31" s="556" t="s">
        <v>298</v>
      </c>
      <c r="Q31" s="556"/>
    </row>
    <row r="32" ht="13.5" thickTop="1"/>
  </sheetData>
  <sheetProtection/>
  <mergeCells count="58">
    <mergeCell ref="C9:C10"/>
    <mergeCell ref="A30:B30"/>
    <mergeCell ref="M9:M10"/>
    <mergeCell ref="N9:N10"/>
    <mergeCell ref="H9:H10"/>
    <mergeCell ref="I9:I10"/>
    <mergeCell ref="J9:J10"/>
    <mergeCell ref="A12:B12"/>
    <mergeCell ref="A31:B31"/>
    <mergeCell ref="A15:A20"/>
    <mergeCell ref="A21:B21"/>
    <mergeCell ref="A22:B22"/>
    <mergeCell ref="A23:B23"/>
    <mergeCell ref="A24:B24"/>
    <mergeCell ref="A25:B25"/>
    <mergeCell ref="A27:B27"/>
    <mergeCell ref="A28:B28"/>
    <mergeCell ref="A29:B29"/>
    <mergeCell ref="P12:Q12"/>
    <mergeCell ref="P13:Q13"/>
    <mergeCell ref="P14:Q14"/>
    <mergeCell ref="P23:Q23"/>
    <mergeCell ref="D9:D10"/>
    <mergeCell ref="A26:B26"/>
    <mergeCell ref="A13:B13"/>
    <mergeCell ref="A14:B14"/>
    <mergeCell ref="G9:G10"/>
    <mergeCell ref="F9:F10"/>
    <mergeCell ref="A1:Q1"/>
    <mergeCell ref="I3:Q3"/>
    <mergeCell ref="A4:B10"/>
    <mergeCell ref="E9:E10"/>
    <mergeCell ref="A3:H3"/>
    <mergeCell ref="C4:D5"/>
    <mergeCell ref="A2:Q2"/>
    <mergeCell ref="H4:J5"/>
    <mergeCell ref="K6:O6"/>
    <mergeCell ref="K9:K10"/>
    <mergeCell ref="C6:D7"/>
    <mergeCell ref="E6:G7"/>
    <mergeCell ref="H6:J7"/>
    <mergeCell ref="Q15:Q20"/>
    <mergeCell ref="P21:Q21"/>
    <mergeCell ref="P22:Q22"/>
    <mergeCell ref="P4:Q10"/>
    <mergeCell ref="K4:O5"/>
    <mergeCell ref="E4:G5"/>
    <mergeCell ref="L9:L10"/>
    <mergeCell ref="P30:Q30"/>
    <mergeCell ref="P31:Q31"/>
    <mergeCell ref="O7:O10"/>
    <mergeCell ref="P24:Q24"/>
    <mergeCell ref="P25:Q25"/>
    <mergeCell ref="P26:Q26"/>
    <mergeCell ref="P27:Q27"/>
    <mergeCell ref="P28:Q28"/>
    <mergeCell ref="P29:Q29"/>
    <mergeCell ref="P11:Q11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2060"/>
  </sheetPr>
  <dimension ref="A1:R196"/>
  <sheetViews>
    <sheetView rightToLeft="1" view="pageBreakPreview" zoomScale="80" zoomScaleSheetLayoutView="80" zoomScalePageLayoutView="0" workbookViewId="0" topLeftCell="A24">
      <selection activeCell="C44" sqref="C44"/>
    </sheetView>
  </sheetViews>
  <sheetFormatPr defaultColWidth="9.140625" defaultRowHeight="12.75"/>
  <cols>
    <col min="1" max="1" width="5.57421875" style="42" customWidth="1"/>
    <col min="2" max="2" width="13.7109375" style="42" customWidth="1"/>
    <col min="3" max="11" width="11.140625" style="42" customWidth="1"/>
    <col min="12" max="12" width="18.421875" style="42" customWidth="1"/>
    <col min="13" max="13" width="22.140625" style="42" customWidth="1"/>
    <col min="14" max="16384" width="9.140625" style="42" customWidth="1"/>
  </cols>
  <sheetData>
    <row r="1" spans="1:13" ht="30" customHeight="1">
      <c r="A1" s="543" t="s">
        <v>546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33.75" customHeight="1">
      <c r="A2" s="426" t="s">
        <v>593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ht="23.25" customHeight="1" thickBot="1">
      <c r="A3" s="370" t="s">
        <v>447</v>
      </c>
      <c r="B3" s="370"/>
      <c r="C3" s="370"/>
      <c r="D3" s="370"/>
      <c r="E3" s="370"/>
      <c r="F3" s="370"/>
      <c r="G3" s="370"/>
      <c r="H3" s="370"/>
      <c r="I3" s="371" t="s">
        <v>448</v>
      </c>
      <c r="J3" s="371"/>
      <c r="K3" s="371"/>
      <c r="L3" s="371"/>
      <c r="M3" s="371"/>
    </row>
    <row r="4" spans="1:13" ht="24.75" customHeight="1" thickTop="1">
      <c r="A4" s="365" t="s">
        <v>29</v>
      </c>
      <c r="B4" s="365"/>
      <c r="C4" s="572" t="s">
        <v>102</v>
      </c>
      <c r="D4" s="571" t="s">
        <v>103</v>
      </c>
      <c r="E4" s="571" t="s">
        <v>518</v>
      </c>
      <c r="F4" s="571"/>
      <c r="G4" s="571" t="s">
        <v>105</v>
      </c>
      <c r="H4" s="571"/>
      <c r="I4" s="571" t="s">
        <v>25</v>
      </c>
      <c r="J4" s="571"/>
      <c r="K4" s="571"/>
      <c r="L4" s="572" t="s">
        <v>290</v>
      </c>
      <c r="M4" s="572"/>
    </row>
    <row r="5" spans="1:13" ht="18.75" customHeight="1">
      <c r="A5" s="366"/>
      <c r="B5" s="366"/>
      <c r="C5" s="573"/>
      <c r="D5" s="570"/>
      <c r="E5" s="570" t="s">
        <v>182</v>
      </c>
      <c r="F5" s="570"/>
      <c r="G5" s="570" t="s">
        <v>183</v>
      </c>
      <c r="H5" s="570"/>
      <c r="I5" s="570" t="s">
        <v>298</v>
      </c>
      <c r="J5" s="570"/>
      <c r="K5" s="570"/>
      <c r="L5" s="573"/>
      <c r="M5" s="573"/>
    </row>
    <row r="6" spans="1:13" ht="26.25" customHeight="1">
      <c r="A6" s="366"/>
      <c r="B6" s="366"/>
      <c r="C6" s="366" t="s">
        <v>275</v>
      </c>
      <c r="D6" s="366" t="s">
        <v>276</v>
      </c>
      <c r="E6" s="137" t="s">
        <v>26</v>
      </c>
      <c r="F6" s="137" t="s">
        <v>27</v>
      </c>
      <c r="G6" s="137" t="s">
        <v>26</v>
      </c>
      <c r="H6" s="137" t="s">
        <v>27</v>
      </c>
      <c r="I6" s="137" t="s">
        <v>26</v>
      </c>
      <c r="J6" s="137" t="s">
        <v>27</v>
      </c>
      <c r="K6" s="137" t="s">
        <v>25</v>
      </c>
      <c r="L6" s="573"/>
      <c r="M6" s="573"/>
    </row>
    <row r="7" spans="1:13" s="41" customFormat="1" ht="29.25" customHeight="1" thickBot="1">
      <c r="A7" s="377"/>
      <c r="B7" s="377"/>
      <c r="C7" s="377"/>
      <c r="D7" s="377"/>
      <c r="E7" s="134" t="s">
        <v>296</v>
      </c>
      <c r="F7" s="134" t="s">
        <v>297</v>
      </c>
      <c r="G7" s="134" t="s">
        <v>296</v>
      </c>
      <c r="H7" s="134" t="s">
        <v>297</v>
      </c>
      <c r="I7" s="134" t="s">
        <v>296</v>
      </c>
      <c r="J7" s="134" t="s">
        <v>297</v>
      </c>
      <c r="K7" s="138" t="s">
        <v>298</v>
      </c>
      <c r="L7" s="574"/>
      <c r="M7" s="574"/>
    </row>
    <row r="8" spans="1:13" s="41" customFormat="1" ht="29.25" customHeight="1">
      <c r="A8" s="418" t="s">
        <v>41</v>
      </c>
      <c r="B8" s="418"/>
      <c r="C8" s="136">
        <f>C40+C72</f>
        <v>35</v>
      </c>
      <c r="D8" s="136">
        <f aca="true" t="shared" si="0" ref="D8:K8">D40+D72</f>
        <v>204</v>
      </c>
      <c r="E8" s="136">
        <f t="shared" si="0"/>
        <v>414</v>
      </c>
      <c r="F8" s="136">
        <f t="shared" si="0"/>
        <v>405</v>
      </c>
      <c r="G8" s="136">
        <f t="shared" si="0"/>
        <v>575</v>
      </c>
      <c r="H8" s="136">
        <f t="shared" si="0"/>
        <v>515</v>
      </c>
      <c r="I8" s="136">
        <f t="shared" si="0"/>
        <v>989</v>
      </c>
      <c r="J8" s="136">
        <f t="shared" si="0"/>
        <v>920</v>
      </c>
      <c r="K8" s="136">
        <f t="shared" si="0"/>
        <v>1909</v>
      </c>
      <c r="L8" s="575" t="s">
        <v>429</v>
      </c>
      <c r="M8" s="575"/>
    </row>
    <row r="9" spans="1:18" ht="19.5" customHeight="1">
      <c r="A9" s="360" t="s">
        <v>42</v>
      </c>
      <c r="B9" s="360"/>
      <c r="C9" s="256">
        <f aca="true" t="shared" si="1" ref="C9:K9">C41+C73</f>
        <v>8</v>
      </c>
      <c r="D9" s="256">
        <f t="shared" si="1"/>
        <v>45</v>
      </c>
      <c r="E9" s="256">
        <f t="shared" si="1"/>
        <v>106</v>
      </c>
      <c r="F9" s="256">
        <f t="shared" si="1"/>
        <v>84</v>
      </c>
      <c r="G9" s="256">
        <f t="shared" si="1"/>
        <v>90</v>
      </c>
      <c r="H9" s="256">
        <f t="shared" si="1"/>
        <v>79</v>
      </c>
      <c r="I9" s="256">
        <f t="shared" si="1"/>
        <v>196</v>
      </c>
      <c r="J9" s="256">
        <f t="shared" si="1"/>
        <v>163</v>
      </c>
      <c r="K9" s="256">
        <f t="shared" si="1"/>
        <v>359</v>
      </c>
      <c r="L9" s="338" t="s">
        <v>375</v>
      </c>
      <c r="M9" s="338"/>
      <c r="R9" s="125"/>
    </row>
    <row r="10" spans="1:13" ht="19.5" customHeight="1">
      <c r="A10" s="554" t="s">
        <v>43</v>
      </c>
      <c r="B10" s="554"/>
      <c r="C10" s="256">
        <f aca="true" t="shared" si="2" ref="C10:K10">C42+C74</f>
        <v>30</v>
      </c>
      <c r="D10" s="256">
        <f t="shared" si="2"/>
        <v>117</v>
      </c>
      <c r="E10" s="256">
        <f t="shared" si="2"/>
        <v>271</v>
      </c>
      <c r="F10" s="256">
        <f t="shared" si="2"/>
        <v>226</v>
      </c>
      <c r="G10" s="256">
        <f t="shared" si="2"/>
        <v>462</v>
      </c>
      <c r="H10" s="256">
        <f t="shared" si="2"/>
        <v>412</v>
      </c>
      <c r="I10" s="256">
        <f t="shared" si="2"/>
        <v>733</v>
      </c>
      <c r="J10" s="256">
        <f t="shared" si="2"/>
        <v>638</v>
      </c>
      <c r="K10" s="256">
        <f t="shared" si="2"/>
        <v>1371</v>
      </c>
      <c r="L10" s="338" t="s">
        <v>171</v>
      </c>
      <c r="M10" s="338"/>
    </row>
    <row r="11" spans="1:13" ht="19.5" customHeight="1">
      <c r="A11" s="360" t="s">
        <v>228</v>
      </c>
      <c r="B11" s="360"/>
      <c r="C11" s="256">
        <f aca="true" t="shared" si="3" ref="C11:K11">C43+C75</f>
        <v>24</v>
      </c>
      <c r="D11" s="256">
        <f t="shared" si="3"/>
        <v>79</v>
      </c>
      <c r="E11" s="256">
        <f t="shared" si="3"/>
        <v>216</v>
      </c>
      <c r="F11" s="256">
        <f t="shared" si="3"/>
        <v>170</v>
      </c>
      <c r="G11" s="256">
        <f t="shared" si="3"/>
        <v>385</v>
      </c>
      <c r="H11" s="256">
        <f t="shared" si="3"/>
        <v>319</v>
      </c>
      <c r="I11" s="256">
        <f t="shared" si="3"/>
        <v>601</v>
      </c>
      <c r="J11" s="256">
        <f t="shared" si="3"/>
        <v>489</v>
      </c>
      <c r="K11" s="256">
        <f t="shared" si="3"/>
        <v>1090</v>
      </c>
      <c r="L11" s="338" t="s">
        <v>305</v>
      </c>
      <c r="M11" s="338"/>
    </row>
    <row r="12" spans="1:13" ht="19.5" customHeight="1">
      <c r="A12" s="348" t="s">
        <v>45</v>
      </c>
      <c r="B12" s="109" t="s">
        <v>263</v>
      </c>
      <c r="C12" s="256">
        <f aca="true" t="shared" si="4" ref="C12:K12">C44+C76</f>
        <v>16</v>
      </c>
      <c r="D12" s="256">
        <f t="shared" si="4"/>
        <v>88</v>
      </c>
      <c r="E12" s="256">
        <f t="shared" si="4"/>
        <v>226</v>
      </c>
      <c r="F12" s="256">
        <f t="shared" si="4"/>
        <v>208</v>
      </c>
      <c r="G12" s="256">
        <f t="shared" si="4"/>
        <v>286</v>
      </c>
      <c r="H12" s="256">
        <f t="shared" si="4"/>
        <v>268</v>
      </c>
      <c r="I12" s="256">
        <f t="shared" si="4"/>
        <v>512</v>
      </c>
      <c r="J12" s="256">
        <f t="shared" si="4"/>
        <v>476</v>
      </c>
      <c r="K12" s="256">
        <f t="shared" si="4"/>
        <v>988</v>
      </c>
      <c r="L12" s="221" t="s">
        <v>564</v>
      </c>
      <c r="M12" s="351" t="s">
        <v>172</v>
      </c>
    </row>
    <row r="13" spans="1:13" ht="19.5" customHeight="1">
      <c r="A13" s="349"/>
      <c r="B13" s="109" t="s">
        <v>264</v>
      </c>
      <c r="C13" s="256">
        <f aca="true" t="shared" si="5" ref="C13:K13">C45+C77</f>
        <v>43</v>
      </c>
      <c r="D13" s="256">
        <f t="shared" si="5"/>
        <v>296</v>
      </c>
      <c r="E13" s="256">
        <f t="shared" si="5"/>
        <v>689</v>
      </c>
      <c r="F13" s="256">
        <f t="shared" si="5"/>
        <v>682</v>
      </c>
      <c r="G13" s="256">
        <f t="shared" si="5"/>
        <v>895</v>
      </c>
      <c r="H13" s="256">
        <f t="shared" si="5"/>
        <v>885</v>
      </c>
      <c r="I13" s="256">
        <f t="shared" si="5"/>
        <v>1584</v>
      </c>
      <c r="J13" s="256">
        <f t="shared" si="5"/>
        <v>1567</v>
      </c>
      <c r="K13" s="256">
        <f t="shared" si="5"/>
        <v>3151</v>
      </c>
      <c r="L13" s="221" t="s">
        <v>565</v>
      </c>
      <c r="M13" s="352"/>
    </row>
    <row r="14" spans="1:13" ht="19.5" customHeight="1">
      <c r="A14" s="349"/>
      <c r="B14" s="109" t="s">
        <v>265</v>
      </c>
      <c r="C14" s="256">
        <f aca="true" t="shared" si="6" ref="C14:K14">C46+C78</f>
        <v>11</v>
      </c>
      <c r="D14" s="256">
        <f t="shared" si="6"/>
        <v>68</v>
      </c>
      <c r="E14" s="256">
        <f t="shared" si="6"/>
        <v>284</v>
      </c>
      <c r="F14" s="256">
        <f t="shared" si="6"/>
        <v>330</v>
      </c>
      <c r="G14" s="256">
        <f t="shared" si="6"/>
        <v>325</v>
      </c>
      <c r="H14" s="256">
        <f t="shared" si="6"/>
        <v>229</v>
      </c>
      <c r="I14" s="256">
        <f t="shared" si="6"/>
        <v>609</v>
      </c>
      <c r="J14" s="256">
        <f t="shared" si="6"/>
        <v>559</v>
      </c>
      <c r="K14" s="256">
        <f t="shared" si="6"/>
        <v>1168</v>
      </c>
      <c r="L14" s="234" t="s">
        <v>566</v>
      </c>
      <c r="M14" s="352"/>
    </row>
    <row r="15" spans="1:13" ht="19.5" customHeight="1">
      <c r="A15" s="349"/>
      <c r="B15" s="109" t="s">
        <v>266</v>
      </c>
      <c r="C15" s="256">
        <f aca="true" t="shared" si="7" ref="C15:K15">C47+C79</f>
        <v>52</v>
      </c>
      <c r="D15" s="256">
        <f t="shared" si="7"/>
        <v>251</v>
      </c>
      <c r="E15" s="256">
        <f t="shared" si="7"/>
        <v>617</v>
      </c>
      <c r="F15" s="256">
        <f t="shared" si="7"/>
        <v>573</v>
      </c>
      <c r="G15" s="256">
        <f t="shared" si="7"/>
        <v>763</v>
      </c>
      <c r="H15" s="256">
        <f t="shared" si="7"/>
        <v>628</v>
      </c>
      <c r="I15" s="256">
        <f t="shared" si="7"/>
        <v>1380</v>
      </c>
      <c r="J15" s="256">
        <f t="shared" si="7"/>
        <v>1201</v>
      </c>
      <c r="K15" s="256">
        <f t="shared" si="7"/>
        <v>2581</v>
      </c>
      <c r="L15" s="234" t="s">
        <v>376</v>
      </c>
      <c r="M15" s="352"/>
    </row>
    <row r="16" spans="1:13" ht="19.5" customHeight="1">
      <c r="A16" s="349"/>
      <c r="B16" s="109" t="s">
        <v>267</v>
      </c>
      <c r="C16" s="256">
        <f aca="true" t="shared" si="8" ref="C16:K16">C48+C80</f>
        <v>17</v>
      </c>
      <c r="D16" s="256">
        <f t="shared" si="8"/>
        <v>84</v>
      </c>
      <c r="E16" s="256">
        <f t="shared" si="8"/>
        <v>261</v>
      </c>
      <c r="F16" s="256">
        <f t="shared" si="8"/>
        <v>212</v>
      </c>
      <c r="G16" s="256">
        <f t="shared" si="8"/>
        <v>312</v>
      </c>
      <c r="H16" s="256">
        <f t="shared" si="8"/>
        <v>274</v>
      </c>
      <c r="I16" s="256">
        <f t="shared" si="8"/>
        <v>573</v>
      </c>
      <c r="J16" s="256">
        <f t="shared" si="8"/>
        <v>486</v>
      </c>
      <c r="K16" s="256">
        <f t="shared" si="8"/>
        <v>1059</v>
      </c>
      <c r="L16" s="234" t="s">
        <v>377</v>
      </c>
      <c r="M16" s="352"/>
    </row>
    <row r="17" spans="1:13" ht="19.5" customHeight="1">
      <c r="A17" s="350"/>
      <c r="B17" s="109" t="s">
        <v>268</v>
      </c>
      <c r="C17" s="256">
        <f aca="true" t="shared" si="9" ref="C17:K17">C49+C81</f>
        <v>25</v>
      </c>
      <c r="D17" s="256">
        <f t="shared" si="9"/>
        <v>149</v>
      </c>
      <c r="E17" s="256">
        <f t="shared" si="9"/>
        <v>385</v>
      </c>
      <c r="F17" s="256">
        <f t="shared" si="9"/>
        <v>324</v>
      </c>
      <c r="G17" s="256">
        <f t="shared" si="9"/>
        <v>685</v>
      </c>
      <c r="H17" s="256">
        <f t="shared" si="9"/>
        <v>535</v>
      </c>
      <c r="I17" s="256">
        <f t="shared" si="9"/>
        <v>1070</v>
      </c>
      <c r="J17" s="256">
        <f t="shared" si="9"/>
        <v>859</v>
      </c>
      <c r="K17" s="256">
        <f t="shared" si="9"/>
        <v>1929</v>
      </c>
      <c r="L17" s="222" t="s">
        <v>378</v>
      </c>
      <c r="M17" s="353"/>
    </row>
    <row r="18" spans="1:13" ht="19.5" customHeight="1">
      <c r="A18" s="360" t="s">
        <v>307</v>
      </c>
      <c r="B18" s="360"/>
      <c r="C18" s="256">
        <f aca="true" t="shared" si="10" ref="C18:K18">C50+C82</f>
        <v>28</v>
      </c>
      <c r="D18" s="256">
        <f t="shared" si="10"/>
        <v>172</v>
      </c>
      <c r="E18" s="256">
        <f t="shared" si="10"/>
        <v>362</v>
      </c>
      <c r="F18" s="256">
        <f t="shared" si="10"/>
        <v>462</v>
      </c>
      <c r="G18" s="256">
        <f t="shared" si="10"/>
        <v>425</v>
      </c>
      <c r="H18" s="256">
        <f t="shared" si="10"/>
        <v>517</v>
      </c>
      <c r="I18" s="256">
        <f t="shared" si="10"/>
        <v>787</v>
      </c>
      <c r="J18" s="256">
        <f t="shared" si="10"/>
        <v>979</v>
      </c>
      <c r="K18" s="256">
        <f t="shared" si="10"/>
        <v>1766</v>
      </c>
      <c r="L18" s="338" t="s">
        <v>379</v>
      </c>
      <c r="M18" s="338"/>
    </row>
    <row r="19" spans="1:13" ht="19.5" customHeight="1">
      <c r="A19" s="360" t="s">
        <v>53</v>
      </c>
      <c r="B19" s="360"/>
      <c r="C19" s="256">
        <f aca="true" t="shared" si="11" ref="C19:K19">C51+C83</f>
        <v>48</v>
      </c>
      <c r="D19" s="256">
        <f t="shared" si="11"/>
        <v>211</v>
      </c>
      <c r="E19" s="256">
        <f t="shared" si="11"/>
        <v>557</v>
      </c>
      <c r="F19" s="256">
        <f t="shared" si="11"/>
        <v>547</v>
      </c>
      <c r="G19" s="256">
        <f t="shared" si="11"/>
        <v>830</v>
      </c>
      <c r="H19" s="256">
        <f t="shared" si="11"/>
        <v>720</v>
      </c>
      <c r="I19" s="256">
        <f t="shared" si="11"/>
        <v>1387</v>
      </c>
      <c r="J19" s="256">
        <f t="shared" si="11"/>
        <v>1267</v>
      </c>
      <c r="K19" s="256">
        <f t="shared" si="11"/>
        <v>2654</v>
      </c>
      <c r="L19" s="338" t="s">
        <v>173</v>
      </c>
      <c r="M19" s="338"/>
    </row>
    <row r="20" spans="1:13" ht="19.5" customHeight="1">
      <c r="A20" s="360" t="s">
        <v>54</v>
      </c>
      <c r="B20" s="360"/>
      <c r="C20" s="256">
        <f aca="true" t="shared" si="12" ref="C20:K20">C52+C84</f>
        <v>41</v>
      </c>
      <c r="D20" s="256">
        <f t="shared" si="12"/>
        <v>206</v>
      </c>
      <c r="E20" s="256">
        <f t="shared" si="12"/>
        <v>484</v>
      </c>
      <c r="F20" s="256">
        <f t="shared" si="12"/>
        <v>430</v>
      </c>
      <c r="G20" s="256">
        <f t="shared" si="12"/>
        <v>830</v>
      </c>
      <c r="H20" s="256">
        <f t="shared" si="12"/>
        <v>720</v>
      </c>
      <c r="I20" s="256">
        <f t="shared" si="12"/>
        <v>1314</v>
      </c>
      <c r="J20" s="256">
        <f t="shared" si="12"/>
        <v>1150</v>
      </c>
      <c r="K20" s="256">
        <f t="shared" si="12"/>
        <v>2464</v>
      </c>
      <c r="L20" s="338" t="s">
        <v>174</v>
      </c>
      <c r="M20" s="338"/>
    </row>
    <row r="21" spans="1:13" ht="19.5" customHeight="1">
      <c r="A21" s="360" t="s">
        <v>55</v>
      </c>
      <c r="B21" s="360"/>
      <c r="C21" s="256">
        <f aca="true" t="shared" si="13" ref="C21:K21">C53+C85</f>
        <v>9</v>
      </c>
      <c r="D21" s="256">
        <f t="shared" si="13"/>
        <v>54</v>
      </c>
      <c r="E21" s="256">
        <f t="shared" si="13"/>
        <v>150</v>
      </c>
      <c r="F21" s="256">
        <f t="shared" si="13"/>
        <v>153</v>
      </c>
      <c r="G21" s="256">
        <f t="shared" si="13"/>
        <v>240</v>
      </c>
      <c r="H21" s="256">
        <f t="shared" si="13"/>
        <v>217</v>
      </c>
      <c r="I21" s="256">
        <f t="shared" si="13"/>
        <v>390</v>
      </c>
      <c r="J21" s="256">
        <f t="shared" si="13"/>
        <v>370</v>
      </c>
      <c r="K21" s="256">
        <f t="shared" si="13"/>
        <v>760</v>
      </c>
      <c r="L21" s="338" t="s">
        <v>175</v>
      </c>
      <c r="M21" s="338"/>
    </row>
    <row r="22" spans="1:13" ht="19.5" customHeight="1">
      <c r="A22" s="422" t="s">
        <v>134</v>
      </c>
      <c r="B22" s="422"/>
      <c r="C22" s="256">
        <f aca="true" t="shared" si="14" ref="C22:K22">C54+C86</f>
        <v>13</v>
      </c>
      <c r="D22" s="256">
        <f t="shared" si="14"/>
        <v>52</v>
      </c>
      <c r="E22" s="256">
        <f t="shared" si="14"/>
        <v>140</v>
      </c>
      <c r="F22" s="256">
        <f t="shared" si="14"/>
        <v>89</v>
      </c>
      <c r="G22" s="256">
        <f t="shared" si="14"/>
        <v>98</v>
      </c>
      <c r="H22" s="256">
        <f t="shared" si="14"/>
        <v>91</v>
      </c>
      <c r="I22" s="256">
        <f t="shared" si="14"/>
        <v>238</v>
      </c>
      <c r="J22" s="256">
        <f t="shared" si="14"/>
        <v>180</v>
      </c>
      <c r="K22" s="256">
        <f t="shared" si="14"/>
        <v>418</v>
      </c>
      <c r="L22" s="338" t="s">
        <v>176</v>
      </c>
      <c r="M22" s="338"/>
    </row>
    <row r="23" spans="1:13" ht="19.5" customHeight="1">
      <c r="A23" s="360" t="s">
        <v>57</v>
      </c>
      <c r="B23" s="360"/>
      <c r="C23" s="256">
        <f aca="true" t="shared" si="15" ref="C23:K23">C55+C87</f>
        <v>4</v>
      </c>
      <c r="D23" s="256">
        <f t="shared" si="15"/>
        <v>21</v>
      </c>
      <c r="E23" s="256">
        <f t="shared" si="15"/>
        <v>50</v>
      </c>
      <c r="F23" s="256">
        <f t="shared" si="15"/>
        <v>52</v>
      </c>
      <c r="G23" s="256">
        <f t="shared" si="15"/>
        <v>55</v>
      </c>
      <c r="H23" s="256">
        <f t="shared" si="15"/>
        <v>34</v>
      </c>
      <c r="I23" s="256">
        <f t="shared" si="15"/>
        <v>105</v>
      </c>
      <c r="J23" s="256">
        <f t="shared" si="15"/>
        <v>86</v>
      </c>
      <c r="K23" s="256">
        <f t="shared" si="15"/>
        <v>191</v>
      </c>
      <c r="L23" s="338" t="s">
        <v>380</v>
      </c>
      <c r="M23" s="338"/>
    </row>
    <row r="24" spans="1:13" ht="19.5" customHeight="1">
      <c r="A24" s="360" t="s">
        <v>58</v>
      </c>
      <c r="B24" s="360"/>
      <c r="C24" s="256">
        <f aca="true" t="shared" si="16" ref="C24:K24">C56+C88</f>
        <v>12</v>
      </c>
      <c r="D24" s="256">
        <f t="shared" si="16"/>
        <v>43</v>
      </c>
      <c r="E24" s="256">
        <f t="shared" si="16"/>
        <v>186</v>
      </c>
      <c r="F24" s="256">
        <f t="shared" si="16"/>
        <v>173</v>
      </c>
      <c r="G24" s="256">
        <f t="shared" si="16"/>
        <v>411</v>
      </c>
      <c r="H24" s="256">
        <f t="shared" si="16"/>
        <v>312</v>
      </c>
      <c r="I24" s="256">
        <f t="shared" si="16"/>
        <v>597</v>
      </c>
      <c r="J24" s="256">
        <f t="shared" si="16"/>
        <v>485</v>
      </c>
      <c r="K24" s="256">
        <f t="shared" si="16"/>
        <v>1082</v>
      </c>
      <c r="L24" s="338" t="s">
        <v>178</v>
      </c>
      <c r="M24" s="338"/>
    </row>
    <row r="25" spans="1:13" ht="19.5" customHeight="1">
      <c r="A25" s="360" t="s">
        <v>229</v>
      </c>
      <c r="B25" s="360"/>
      <c r="C25" s="256">
        <f aca="true" t="shared" si="17" ref="C25:K25">C57+C89</f>
        <v>21</v>
      </c>
      <c r="D25" s="256">
        <f t="shared" si="17"/>
        <v>71</v>
      </c>
      <c r="E25" s="256">
        <f t="shared" si="17"/>
        <v>122</v>
      </c>
      <c r="F25" s="256">
        <f t="shared" si="17"/>
        <v>105</v>
      </c>
      <c r="G25" s="256">
        <f t="shared" si="17"/>
        <v>218</v>
      </c>
      <c r="H25" s="256">
        <f t="shared" si="17"/>
        <v>188</v>
      </c>
      <c r="I25" s="256">
        <f t="shared" si="17"/>
        <v>340</v>
      </c>
      <c r="J25" s="256">
        <f t="shared" si="17"/>
        <v>293</v>
      </c>
      <c r="K25" s="256">
        <f t="shared" si="17"/>
        <v>633</v>
      </c>
      <c r="L25" s="338" t="s">
        <v>179</v>
      </c>
      <c r="M25" s="338"/>
    </row>
    <row r="26" spans="1:13" ht="19.5" customHeight="1">
      <c r="A26" s="360" t="s">
        <v>60</v>
      </c>
      <c r="B26" s="360"/>
      <c r="C26" s="256">
        <f aca="true" t="shared" si="18" ref="C26:K26">C58+C90</f>
        <v>3</v>
      </c>
      <c r="D26" s="256">
        <f t="shared" si="18"/>
        <v>17</v>
      </c>
      <c r="E26" s="256">
        <f t="shared" si="18"/>
        <v>36</v>
      </c>
      <c r="F26" s="256">
        <f t="shared" si="18"/>
        <v>35</v>
      </c>
      <c r="G26" s="256">
        <f t="shared" si="18"/>
        <v>55</v>
      </c>
      <c r="H26" s="256">
        <f t="shared" si="18"/>
        <v>43</v>
      </c>
      <c r="I26" s="256">
        <f t="shared" si="18"/>
        <v>91</v>
      </c>
      <c r="J26" s="256">
        <f t="shared" si="18"/>
        <v>78</v>
      </c>
      <c r="K26" s="256">
        <f t="shared" si="18"/>
        <v>169</v>
      </c>
      <c r="L26" s="338" t="s">
        <v>180</v>
      </c>
      <c r="M26" s="338"/>
    </row>
    <row r="27" spans="1:13" ht="19.5" customHeight="1" thickBot="1">
      <c r="A27" s="576" t="s">
        <v>61</v>
      </c>
      <c r="B27" s="577"/>
      <c r="C27" s="136">
        <f aca="true" t="shared" si="19" ref="C27:K27">C59+C91</f>
        <v>80</v>
      </c>
      <c r="D27" s="136">
        <f t="shared" si="19"/>
        <v>309</v>
      </c>
      <c r="E27" s="136">
        <f t="shared" si="19"/>
        <v>961</v>
      </c>
      <c r="F27" s="136">
        <f t="shared" si="19"/>
        <v>817</v>
      </c>
      <c r="G27" s="136">
        <f t="shared" si="19"/>
        <v>1474</v>
      </c>
      <c r="H27" s="136">
        <f t="shared" si="19"/>
        <v>1285</v>
      </c>
      <c r="I27" s="136">
        <f t="shared" si="19"/>
        <v>2435</v>
      </c>
      <c r="J27" s="136">
        <f t="shared" si="19"/>
        <v>2102</v>
      </c>
      <c r="K27" s="136">
        <f t="shared" si="19"/>
        <v>4537</v>
      </c>
      <c r="L27" s="443" t="s">
        <v>381</v>
      </c>
      <c r="M27" s="444"/>
    </row>
    <row r="28" spans="1:13" ht="19.5" customHeight="1" thickBot="1" thickTop="1">
      <c r="A28" s="440" t="s">
        <v>25</v>
      </c>
      <c r="B28" s="440"/>
      <c r="C28" s="158">
        <f>SUM(C8:C27)</f>
        <v>520</v>
      </c>
      <c r="D28" s="158">
        <f aca="true" t="shared" si="20" ref="D28:K28">SUM(D8:D27)</f>
        <v>2537</v>
      </c>
      <c r="E28" s="158">
        <f t="shared" si="20"/>
        <v>6517</v>
      </c>
      <c r="F28" s="158">
        <f t="shared" si="20"/>
        <v>6077</v>
      </c>
      <c r="G28" s="158">
        <f t="shared" si="20"/>
        <v>9414</v>
      </c>
      <c r="H28" s="158">
        <f t="shared" si="20"/>
        <v>8271</v>
      </c>
      <c r="I28" s="158">
        <f t="shared" si="20"/>
        <v>15931</v>
      </c>
      <c r="J28" s="158">
        <f t="shared" si="20"/>
        <v>14348</v>
      </c>
      <c r="K28" s="158">
        <f t="shared" si="20"/>
        <v>30279</v>
      </c>
      <c r="L28" s="537" t="s">
        <v>298</v>
      </c>
      <c r="M28" s="537"/>
    </row>
    <row r="29" spans="1:13" ht="19.5" customHeight="1" thickTop="1">
      <c r="A29" s="132"/>
      <c r="B29" s="132"/>
      <c r="C29" s="215"/>
      <c r="D29" s="215"/>
      <c r="E29" s="215"/>
      <c r="F29" s="215"/>
      <c r="G29" s="215"/>
      <c r="H29" s="215"/>
      <c r="I29" s="215"/>
      <c r="J29" s="215"/>
      <c r="K29" s="215"/>
      <c r="L29" s="216"/>
      <c r="M29" s="216"/>
    </row>
    <row r="30" spans="1:13" ht="19.5" customHeight="1">
      <c r="A30" s="132"/>
      <c r="B30" s="132"/>
      <c r="C30" s="215"/>
      <c r="D30" s="215"/>
      <c r="E30" s="215"/>
      <c r="F30" s="215"/>
      <c r="G30" s="215"/>
      <c r="H30" s="215"/>
      <c r="I30" s="215"/>
      <c r="J30" s="215"/>
      <c r="K30" s="215"/>
      <c r="L30" s="216"/>
      <c r="M30" s="216"/>
    </row>
    <row r="31" spans="1:13" ht="24" customHeight="1">
      <c r="A31" s="383" t="s">
        <v>547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</row>
    <row r="32" spans="1:13" ht="44.25" customHeight="1">
      <c r="A32" s="382" t="s">
        <v>594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</row>
    <row r="33" spans="1:13" ht="23.25" customHeight="1" thickBot="1">
      <c r="A33" s="370" t="s">
        <v>501</v>
      </c>
      <c r="B33" s="370"/>
      <c r="C33" s="370"/>
      <c r="D33" s="370"/>
      <c r="E33" s="370"/>
      <c r="F33" s="370"/>
      <c r="G33" s="370"/>
      <c r="H33" s="371" t="s">
        <v>502</v>
      </c>
      <c r="I33" s="371"/>
      <c r="J33" s="371"/>
      <c r="K33" s="371"/>
      <c r="L33" s="371"/>
      <c r="M33" s="371"/>
    </row>
    <row r="34" spans="1:13" ht="21.75" customHeight="1" thickTop="1">
      <c r="A34" s="375" t="s">
        <v>29</v>
      </c>
      <c r="B34" s="375"/>
      <c r="C34" s="375"/>
      <c r="D34" s="375"/>
      <c r="E34" s="375" t="s">
        <v>126</v>
      </c>
      <c r="F34" s="375"/>
      <c r="G34" s="375"/>
      <c r="H34" s="375"/>
      <c r="I34" s="375"/>
      <c r="J34" s="375"/>
      <c r="K34" s="375"/>
      <c r="L34" s="567" t="s">
        <v>290</v>
      </c>
      <c r="M34" s="567"/>
    </row>
    <row r="35" spans="1:13" ht="17.25" customHeight="1">
      <c r="A35" s="364"/>
      <c r="B35" s="364"/>
      <c r="C35" s="364"/>
      <c r="D35" s="364"/>
      <c r="E35" s="364" t="s">
        <v>186</v>
      </c>
      <c r="F35" s="364"/>
      <c r="G35" s="364"/>
      <c r="H35" s="364"/>
      <c r="I35" s="364"/>
      <c r="J35" s="364"/>
      <c r="K35" s="364"/>
      <c r="L35" s="568"/>
      <c r="M35" s="568"/>
    </row>
    <row r="36" spans="1:13" ht="20.25" customHeight="1">
      <c r="A36" s="364"/>
      <c r="B36" s="364"/>
      <c r="C36" s="364" t="s">
        <v>102</v>
      </c>
      <c r="D36" s="364" t="s">
        <v>103</v>
      </c>
      <c r="E36" s="364" t="s">
        <v>104</v>
      </c>
      <c r="F36" s="364"/>
      <c r="G36" s="364" t="s">
        <v>105</v>
      </c>
      <c r="H36" s="364"/>
      <c r="I36" s="364" t="s">
        <v>25</v>
      </c>
      <c r="J36" s="364"/>
      <c r="K36" s="364"/>
      <c r="L36" s="568"/>
      <c r="M36" s="568"/>
    </row>
    <row r="37" spans="1:13" ht="28.5" customHeight="1">
      <c r="A37" s="364"/>
      <c r="B37" s="364"/>
      <c r="C37" s="364"/>
      <c r="D37" s="364"/>
      <c r="E37" s="364" t="s">
        <v>182</v>
      </c>
      <c r="F37" s="364"/>
      <c r="G37" s="364" t="s">
        <v>183</v>
      </c>
      <c r="H37" s="364"/>
      <c r="I37" s="364" t="s">
        <v>181</v>
      </c>
      <c r="J37" s="364"/>
      <c r="K37" s="364"/>
      <c r="L37" s="568"/>
      <c r="M37" s="568"/>
    </row>
    <row r="38" spans="1:13" ht="27.75" customHeight="1">
      <c r="A38" s="364"/>
      <c r="B38" s="364"/>
      <c r="C38" s="565" t="s">
        <v>275</v>
      </c>
      <c r="D38" s="366" t="s">
        <v>276</v>
      </c>
      <c r="E38" s="136" t="s">
        <v>128</v>
      </c>
      <c r="F38" s="87" t="s">
        <v>27</v>
      </c>
      <c r="G38" s="87" t="s">
        <v>128</v>
      </c>
      <c r="H38" s="87" t="s">
        <v>27</v>
      </c>
      <c r="I38" s="87" t="s">
        <v>128</v>
      </c>
      <c r="J38" s="87" t="s">
        <v>27</v>
      </c>
      <c r="K38" s="87" t="s">
        <v>28</v>
      </c>
      <c r="L38" s="568"/>
      <c r="M38" s="568"/>
    </row>
    <row r="39" spans="1:13" ht="27.75" customHeight="1" thickBot="1">
      <c r="A39" s="376"/>
      <c r="B39" s="376"/>
      <c r="C39" s="566"/>
      <c r="D39" s="377"/>
      <c r="E39" s="134" t="s">
        <v>296</v>
      </c>
      <c r="F39" s="134" t="s">
        <v>297</v>
      </c>
      <c r="G39" s="134" t="s">
        <v>296</v>
      </c>
      <c r="H39" s="134" t="s">
        <v>297</v>
      </c>
      <c r="I39" s="134" t="s">
        <v>296</v>
      </c>
      <c r="J39" s="134" t="s">
        <v>297</v>
      </c>
      <c r="K39" s="135" t="s">
        <v>298</v>
      </c>
      <c r="L39" s="569"/>
      <c r="M39" s="569"/>
    </row>
    <row r="40" spans="1:13" ht="27.75" customHeight="1">
      <c r="A40" s="195" t="s">
        <v>41</v>
      </c>
      <c r="B40" s="195"/>
      <c r="C40" s="196">
        <v>35</v>
      </c>
      <c r="D40" s="196">
        <v>204</v>
      </c>
      <c r="E40" s="196">
        <v>414</v>
      </c>
      <c r="F40" s="196">
        <v>405</v>
      </c>
      <c r="G40" s="196">
        <v>575</v>
      </c>
      <c r="H40" s="196">
        <v>515</v>
      </c>
      <c r="I40" s="196">
        <f>SUM(E40,G40)</f>
        <v>989</v>
      </c>
      <c r="J40" s="196">
        <f aca="true" t="shared" si="21" ref="J40:J55">SUM(F40,H40)</f>
        <v>920</v>
      </c>
      <c r="K40" s="196">
        <f>SUM(I40:J40)</f>
        <v>1909</v>
      </c>
      <c r="L40" s="338" t="s">
        <v>429</v>
      </c>
      <c r="M40" s="338"/>
    </row>
    <row r="41" spans="1:13" ht="18" customHeight="1">
      <c r="A41" s="360" t="s">
        <v>42</v>
      </c>
      <c r="B41" s="360"/>
      <c r="C41" s="105">
        <v>8</v>
      </c>
      <c r="D41" s="105">
        <v>45</v>
      </c>
      <c r="E41" s="105">
        <v>106</v>
      </c>
      <c r="F41" s="105">
        <v>84</v>
      </c>
      <c r="G41" s="105">
        <v>90</v>
      </c>
      <c r="H41" s="105">
        <v>79</v>
      </c>
      <c r="I41" s="105">
        <f aca="true" t="shared" si="22" ref="I41:J59">SUM(E41,G41)</f>
        <v>196</v>
      </c>
      <c r="J41" s="105">
        <f t="shared" si="21"/>
        <v>163</v>
      </c>
      <c r="K41" s="105">
        <f aca="true" t="shared" si="23" ref="K41:K59">SUM(I41:J41)</f>
        <v>359</v>
      </c>
      <c r="L41" s="338" t="s">
        <v>306</v>
      </c>
      <c r="M41" s="338"/>
    </row>
    <row r="42" spans="1:13" ht="18" customHeight="1">
      <c r="A42" s="360" t="s">
        <v>43</v>
      </c>
      <c r="B42" s="360"/>
      <c r="C42" s="105">
        <v>30</v>
      </c>
      <c r="D42" s="105">
        <v>117</v>
      </c>
      <c r="E42" s="105">
        <v>271</v>
      </c>
      <c r="F42" s="105">
        <v>226</v>
      </c>
      <c r="G42" s="105">
        <v>462</v>
      </c>
      <c r="H42" s="105">
        <v>412</v>
      </c>
      <c r="I42" s="105">
        <f t="shared" si="22"/>
        <v>733</v>
      </c>
      <c r="J42" s="105">
        <f t="shared" si="21"/>
        <v>638</v>
      </c>
      <c r="K42" s="105">
        <f t="shared" si="23"/>
        <v>1371</v>
      </c>
      <c r="L42" s="338" t="s">
        <v>171</v>
      </c>
      <c r="M42" s="338"/>
    </row>
    <row r="43" spans="1:13" ht="18" customHeight="1">
      <c r="A43" s="360" t="s">
        <v>228</v>
      </c>
      <c r="B43" s="360"/>
      <c r="C43" s="233">
        <v>22</v>
      </c>
      <c r="D43" s="233">
        <v>74</v>
      </c>
      <c r="E43" s="105">
        <v>202</v>
      </c>
      <c r="F43" s="105">
        <v>159</v>
      </c>
      <c r="G43" s="105">
        <v>345</v>
      </c>
      <c r="H43" s="105">
        <v>279</v>
      </c>
      <c r="I43" s="105">
        <f t="shared" si="22"/>
        <v>547</v>
      </c>
      <c r="J43" s="105">
        <f t="shared" si="21"/>
        <v>438</v>
      </c>
      <c r="K43" s="105">
        <f t="shared" si="23"/>
        <v>985</v>
      </c>
      <c r="L43" s="338" t="s">
        <v>305</v>
      </c>
      <c r="M43" s="338"/>
    </row>
    <row r="44" spans="1:13" ht="18" customHeight="1">
      <c r="A44" s="348" t="s">
        <v>45</v>
      </c>
      <c r="B44" s="109" t="s">
        <v>263</v>
      </c>
      <c r="C44" s="105">
        <v>16</v>
      </c>
      <c r="D44" s="105">
        <v>88</v>
      </c>
      <c r="E44" s="105">
        <v>226</v>
      </c>
      <c r="F44" s="105">
        <v>208</v>
      </c>
      <c r="G44" s="105">
        <v>286</v>
      </c>
      <c r="H44" s="105">
        <v>268</v>
      </c>
      <c r="I44" s="105">
        <f t="shared" si="22"/>
        <v>512</v>
      </c>
      <c r="J44" s="105">
        <f t="shared" si="21"/>
        <v>476</v>
      </c>
      <c r="K44" s="105">
        <f t="shared" si="23"/>
        <v>988</v>
      </c>
      <c r="L44" s="221" t="s">
        <v>564</v>
      </c>
      <c r="M44" s="351" t="s">
        <v>172</v>
      </c>
    </row>
    <row r="45" spans="1:13" ht="18" customHeight="1">
      <c r="A45" s="349"/>
      <c r="B45" s="109" t="s">
        <v>264</v>
      </c>
      <c r="C45" s="105">
        <v>43</v>
      </c>
      <c r="D45" s="105">
        <v>296</v>
      </c>
      <c r="E45" s="105">
        <v>689</v>
      </c>
      <c r="F45" s="105">
        <v>682</v>
      </c>
      <c r="G45" s="105">
        <v>895</v>
      </c>
      <c r="H45" s="105">
        <v>885</v>
      </c>
      <c r="I45" s="105">
        <f t="shared" si="22"/>
        <v>1584</v>
      </c>
      <c r="J45" s="105">
        <f t="shared" si="21"/>
        <v>1567</v>
      </c>
      <c r="K45" s="105">
        <f t="shared" si="23"/>
        <v>3151</v>
      </c>
      <c r="L45" s="221" t="s">
        <v>565</v>
      </c>
      <c r="M45" s="352"/>
    </row>
    <row r="46" spans="1:13" ht="18" customHeight="1">
      <c r="A46" s="349"/>
      <c r="B46" s="109" t="s">
        <v>265</v>
      </c>
      <c r="C46" s="105">
        <v>11</v>
      </c>
      <c r="D46" s="105">
        <v>68</v>
      </c>
      <c r="E46" s="105">
        <v>284</v>
      </c>
      <c r="F46" s="105">
        <v>330</v>
      </c>
      <c r="G46" s="105">
        <v>325</v>
      </c>
      <c r="H46" s="105">
        <v>229</v>
      </c>
      <c r="I46" s="105">
        <f t="shared" si="22"/>
        <v>609</v>
      </c>
      <c r="J46" s="105">
        <f t="shared" si="21"/>
        <v>559</v>
      </c>
      <c r="K46" s="105">
        <f t="shared" si="23"/>
        <v>1168</v>
      </c>
      <c r="L46" s="234" t="s">
        <v>566</v>
      </c>
      <c r="M46" s="352"/>
    </row>
    <row r="47" spans="1:13" ht="18" customHeight="1">
      <c r="A47" s="349"/>
      <c r="B47" s="109" t="s">
        <v>266</v>
      </c>
      <c r="C47" s="105">
        <v>52</v>
      </c>
      <c r="D47" s="105">
        <v>251</v>
      </c>
      <c r="E47" s="105">
        <v>617</v>
      </c>
      <c r="F47" s="105">
        <v>573</v>
      </c>
      <c r="G47" s="105">
        <v>763</v>
      </c>
      <c r="H47" s="105">
        <v>628</v>
      </c>
      <c r="I47" s="105">
        <f t="shared" si="22"/>
        <v>1380</v>
      </c>
      <c r="J47" s="105">
        <f t="shared" si="21"/>
        <v>1201</v>
      </c>
      <c r="K47" s="105">
        <f t="shared" si="23"/>
        <v>2581</v>
      </c>
      <c r="L47" s="234" t="s">
        <v>376</v>
      </c>
      <c r="M47" s="352"/>
    </row>
    <row r="48" spans="1:13" ht="18" customHeight="1">
      <c r="A48" s="349"/>
      <c r="B48" s="109" t="s">
        <v>267</v>
      </c>
      <c r="C48" s="105">
        <v>17</v>
      </c>
      <c r="D48" s="105">
        <v>84</v>
      </c>
      <c r="E48" s="105">
        <v>261</v>
      </c>
      <c r="F48" s="105">
        <v>212</v>
      </c>
      <c r="G48" s="105">
        <v>312</v>
      </c>
      <c r="H48" s="105">
        <v>274</v>
      </c>
      <c r="I48" s="105">
        <f t="shared" si="22"/>
        <v>573</v>
      </c>
      <c r="J48" s="105">
        <f t="shared" si="21"/>
        <v>486</v>
      </c>
      <c r="K48" s="105">
        <f t="shared" si="23"/>
        <v>1059</v>
      </c>
      <c r="L48" s="234" t="s">
        <v>377</v>
      </c>
      <c r="M48" s="352"/>
    </row>
    <row r="49" spans="1:13" ht="18" customHeight="1">
      <c r="A49" s="350"/>
      <c r="B49" s="109" t="s">
        <v>268</v>
      </c>
      <c r="C49" s="105">
        <v>23</v>
      </c>
      <c r="D49" s="105">
        <v>141</v>
      </c>
      <c r="E49" s="105">
        <v>369</v>
      </c>
      <c r="F49" s="105">
        <v>305</v>
      </c>
      <c r="G49" s="105">
        <v>639</v>
      </c>
      <c r="H49" s="105">
        <v>511</v>
      </c>
      <c r="I49" s="105">
        <f t="shared" si="22"/>
        <v>1008</v>
      </c>
      <c r="J49" s="105">
        <f t="shared" si="21"/>
        <v>816</v>
      </c>
      <c r="K49" s="105">
        <f t="shared" si="23"/>
        <v>1824</v>
      </c>
      <c r="L49" s="222" t="s">
        <v>378</v>
      </c>
      <c r="M49" s="353"/>
    </row>
    <row r="50" spans="1:13" ht="18" customHeight="1">
      <c r="A50" s="360" t="s">
        <v>52</v>
      </c>
      <c r="B50" s="360"/>
      <c r="C50" s="105">
        <v>24</v>
      </c>
      <c r="D50" s="105">
        <v>157</v>
      </c>
      <c r="E50" s="105">
        <v>327</v>
      </c>
      <c r="F50" s="105">
        <v>408</v>
      </c>
      <c r="G50" s="105">
        <v>362</v>
      </c>
      <c r="H50" s="105">
        <v>435</v>
      </c>
      <c r="I50" s="105">
        <f t="shared" si="22"/>
        <v>689</v>
      </c>
      <c r="J50" s="105">
        <f t="shared" si="21"/>
        <v>843</v>
      </c>
      <c r="K50" s="105">
        <f t="shared" si="23"/>
        <v>1532</v>
      </c>
      <c r="L50" s="338" t="s">
        <v>308</v>
      </c>
      <c r="M50" s="338"/>
    </row>
    <row r="51" spans="1:13" ht="18" customHeight="1">
      <c r="A51" s="360" t="s">
        <v>53</v>
      </c>
      <c r="B51" s="360"/>
      <c r="C51" s="105">
        <v>47</v>
      </c>
      <c r="D51" s="105">
        <v>207</v>
      </c>
      <c r="E51" s="105">
        <v>553</v>
      </c>
      <c r="F51" s="105">
        <v>543</v>
      </c>
      <c r="G51" s="105">
        <v>816</v>
      </c>
      <c r="H51" s="105">
        <v>716</v>
      </c>
      <c r="I51" s="105">
        <f t="shared" si="22"/>
        <v>1369</v>
      </c>
      <c r="J51" s="105">
        <f t="shared" si="21"/>
        <v>1259</v>
      </c>
      <c r="K51" s="105">
        <f t="shared" si="23"/>
        <v>2628</v>
      </c>
      <c r="L51" s="338" t="s">
        <v>369</v>
      </c>
      <c r="M51" s="338"/>
    </row>
    <row r="52" spans="1:13" ht="18" customHeight="1">
      <c r="A52" s="360" t="s">
        <v>54</v>
      </c>
      <c r="B52" s="360"/>
      <c r="C52" s="105">
        <v>40</v>
      </c>
      <c r="D52" s="105">
        <v>202</v>
      </c>
      <c r="E52" s="105">
        <v>478</v>
      </c>
      <c r="F52" s="105">
        <v>421</v>
      </c>
      <c r="G52" s="105">
        <v>801</v>
      </c>
      <c r="H52" s="105">
        <v>712</v>
      </c>
      <c r="I52" s="105">
        <f t="shared" si="22"/>
        <v>1279</v>
      </c>
      <c r="J52" s="105">
        <f t="shared" si="21"/>
        <v>1133</v>
      </c>
      <c r="K52" s="105">
        <f t="shared" si="23"/>
        <v>2412</v>
      </c>
      <c r="L52" s="338" t="s">
        <v>174</v>
      </c>
      <c r="M52" s="338"/>
    </row>
    <row r="53" spans="1:13" ht="18" customHeight="1">
      <c r="A53" s="360" t="s">
        <v>55</v>
      </c>
      <c r="B53" s="360"/>
      <c r="C53" s="105">
        <v>9</v>
      </c>
      <c r="D53" s="105">
        <v>54</v>
      </c>
      <c r="E53" s="105">
        <v>150</v>
      </c>
      <c r="F53" s="105">
        <v>153</v>
      </c>
      <c r="G53" s="105">
        <v>240</v>
      </c>
      <c r="H53" s="105">
        <v>217</v>
      </c>
      <c r="I53" s="105">
        <f t="shared" si="22"/>
        <v>390</v>
      </c>
      <c r="J53" s="105">
        <f t="shared" si="21"/>
        <v>370</v>
      </c>
      <c r="K53" s="105">
        <f t="shared" si="23"/>
        <v>760</v>
      </c>
      <c r="L53" s="338" t="s">
        <v>373</v>
      </c>
      <c r="M53" s="338"/>
    </row>
    <row r="54" spans="1:13" ht="18" customHeight="1">
      <c r="A54" s="360" t="s">
        <v>134</v>
      </c>
      <c r="B54" s="360"/>
      <c r="C54" s="105">
        <v>13</v>
      </c>
      <c r="D54" s="105">
        <v>52</v>
      </c>
      <c r="E54" s="105">
        <v>140</v>
      </c>
      <c r="F54" s="105">
        <v>89</v>
      </c>
      <c r="G54" s="105">
        <v>98</v>
      </c>
      <c r="H54" s="105">
        <v>91</v>
      </c>
      <c r="I54" s="105">
        <f t="shared" si="22"/>
        <v>238</v>
      </c>
      <c r="J54" s="105">
        <f t="shared" si="21"/>
        <v>180</v>
      </c>
      <c r="K54" s="105">
        <f t="shared" si="23"/>
        <v>418</v>
      </c>
      <c r="L54" s="338" t="s">
        <v>374</v>
      </c>
      <c r="M54" s="338"/>
    </row>
    <row r="55" spans="1:13" ht="18" customHeight="1">
      <c r="A55" s="360" t="s">
        <v>57</v>
      </c>
      <c r="B55" s="360"/>
      <c r="C55" s="105">
        <v>4</v>
      </c>
      <c r="D55" s="105">
        <v>21</v>
      </c>
      <c r="E55" s="105">
        <v>50</v>
      </c>
      <c r="F55" s="105">
        <v>52</v>
      </c>
      <c r="G55" s="105">
        <v>55</v>
      </c>
      <c r="H55" s="105">
        <v>34</v>
      </c>
      <c r="I55" s="105">
        <f t="shared" si="22"/>
        <v>105</v>
      </c>
      <c r="J55" s="105">
        <f t="shared" si="21"/>
        <v>86</v>
      </c>
      <c r="K55" s="105">
        <f t="shared" si="23"/>
        <v>191</v>
      </c>
      <c r="L55" s="338" t="s">
        <v>177</v>
      </c>
      <c r="M55" s="338"/>
    </row>
    <row r="56" spans="1:13" ht="18" customHeight="1">
      <c r="A56" s="360" t="s">
        <v>58</v>
      </c>
      <c r="B56" s="360"/>
      <c r="C56" s="105">
        <v>12</v>
      </c>
      <c r="D56" s="105">
        <v>43</v>
      </c>
      <c r="E56" s="105">
        <v>186</v>
      </c>
      <c r="F56" s="105">
        <v>173</v>
      </c>
      <c r="G56" s="105">
        <v>411</v>
      </c>
      <c r="H56" s="105">
        <v>312</v>
      </c>
      <c r="I56" s="105">
        <f t="shared" si="22"/>
        <v>597</v>
      </c>
      <c r="J56" s="105">
        <f t="shared" si="22"/>
        <v>485</v>
      </c>
      <c r="K56" s="105">
        <f t="shared" si="23"/>
        <v>1082</v>
      </c>
      <c r="L56" s="338" t="s">
        <v>178</v>
      </c>
      <c r="M56" s="338"/>
    </row>
    <row r="57" spans="1:13" ht="18" customHeight="1">
      <c r="A57" s="360" t="s">
        <v>229</v>
      </c>
      <c r="B57" s="360"/>
      <c r="C57" s="105">
        <v>21</v>
      </c>
      <c r="D57" s="105">
        <v>71</v>
      </c>
      <c r="E57" s="105">
        <v>122</v>
      </c>
      <c r="F57" s="105">
        <v>105</v>
      </c>
      <c r="G57" s="105">
        <v>218</v>
      </c>
      <c r="H57" s="105">
        <v>188</v>
      </c>
      <c r="I57" s="105">
        <f t="shared" si="22"/>
        <v>340</v>
      </c>
      <c r="J57" s="105">
        <f t="shared" si="22"/>
        <v>293</v>
      </c>
      <c r="K57" s="105">
        <f t="shared" si="23"/>
        <v>633</v>
      </c>
      <c r="L57" s="338" t="s">
        <v>179</v>
      </c>
      <c r="M57" s="338"/>
    </row>
    <row r="58" spans="1:13" ht="18" customHeight="1">
      <c r="A58" s="360" t="s">
        <v>230</v>
      </c>
      <c r="B58" s="360"/>
      <c r="C58" s="105">
        <v>3</v>
      </c>
      <c r="D58" s="105">
        <v>17</v>
      </c>
      <c r="E58" s="105">
        <v>36</v>
      </c>
      <c r="F58" s="105">
        <v>35</v>
      </c>
      <c r="G58" s="105">
        <v>55</v>
      </c>
      <c r="H58" s="105">
        <v>43</v>
      </c>
      <c r="I58" s="105">
        <f t="shared" si="22"/>
        <v>91</v>
      </c>
      <c r="J58" s="105">
        <f t="shared" si="22"/>
        <v>78</v>
      </c>
      <c r="K58" s="105">
        <f t="shared" si="23"/>
        <v>169</v>
      </c>
      <c r="L58" s="338" t="s">
        <v>180</v>
      </c>
      <c r="M58" s="338"/>
    </row>
    <row r="59" spans="1:13" ht="18" customHeight="1" thickBot="1">
      <c r="A59" s="384" t="s">
        <v>61</v>
      </c>
      <c r="B59" s="384"/>
      <c r="C59" s="107">
        <v>80</v>
      </c>
      <c r="D59" s="107">
        <v>309</v>
      </c>
      <c r="E59" s="107">
        <v>961</v>
      </c>
      <c r="F59" s="107">
        <v>817</v>
      </c>
      <c r="G59" s="107">
        <v>1474</v>
      </c>
      <c r="H59" s="107">
        <v>1285</v>
      </c>
      <c r="I59" s="105">
        <f t="shared" si="22"/>
        <v>2435</v>
      </c>
      <c r="J59" s="105">
        <f t="shared" si="22"/>
        <v>2102</v>
      </c>
      <c r="K59" s="105">
        <f t="shared" si="23"/>
        <v>4537</v>
      </c>
      <c r="L59" s="374" t="s">
        <v>340</v>
      </c>
      <c r="M59" s="374"/>
    </row>
    <row r="60" spans="1:13" ht="18" customHeight="1" thickBot="1">
      <c r="A60" s="359" t="s">
        <v>25</v>
      </c>
      <c r="B60" s="359"/>
      <c r="C60" s="92">
        <f>SUM(C40:C59)</f>
        <v>510</v>
      </c>
      <c r="D60" s="92">
        <f aca="true" t="shared" si="24" ref="D60:K60">SUM(D40:D59)</f>
        <v>2501</v>
      </c>
      <c r="E60" s="92">
        <f t="shared" si="24"/>
        <v>6442</v>
      </c>
      <c r="F60" s="92">
        <f t="shared" si="24"/>
        <v>5980</v>
      </c>
      <c r="G60" s="92">
        <f t="shared" si="24"/>
        <v>9222</v>
      </c>
      <c r="H60" s="92">
        <f t="shared" si="24"/>
        <v>8113</v>
      </c>
      <c r="I60" s="92">
        <f t="shared" si="24"/>
        <v>15664</v>
      </c>
      <c r="J60" s="92">
        <f t="shared" si="24"/>
        <v>14093</v>
      </c>
      <c r="K60" s="92">
        <f t="shared" si="24"/>
        <v>29757</v>
      </c>
      <c r="L60" s="429" t="s">
        <v>298</v>
      </c>
      <c r="M60" s="429"/>
    </row>
    <row r="61" spans="1:13" ht="18" customHeight="1" thickTop="1">
      <c r="A61" s="132"/>
      <c r="B61" s="132"/>
      <c r="C61" s="215"/>
      <c r="D61" s="215"/>
      <c r="E61" s="215"/>
      <c r="F61" s="215"/>
      <c r="G61" s="215"/>
      <c r="H61" s="215"/>
      <c r="I61" s="215"/>
      <c r="J61" s="215"/>
      <c r="K61" s="215"/>
      <c r="L61" s="216"/>
      <c r="M61" s="216"/>
    </row>
    <row r="62" spans="1:13" ht="18" customHeight="1">
      <c r="A62" s="132"/>
      <c r="B62" s="132"/>
      <c r="C62" s="215"/>
      <c r="D62" s="215"/>
      <c r="E62" s="215"/>
      <c r="F62" s="215"/>
      <c r="G62" s="215"/>
      <c r="H62" s="215"/>
      <c r="I62" s="215"/>
      <c r="J62" s="215"/>
      <c r="K62" s="215"/>
      <c r="L62" s="216"/>
      <c r="M62" s="216"/>
    </row>
    <row r="63" spans="1:13" ht="24.75" customHeight="1">
      <c r="A63" s="383" t="s">
        <v>548</v>
      </c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</row>
    <row r="64" spans="1:13" ht="43.5" customHeight="1">
      <c r="A64" s="382" t="s">
        <v>595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</row>
    <row r="65" spans="1:13" ht="18.75" thickBot="1">
      <c r="A65" s="370" t="s">
        <v>503</v>
      </c>
      <c r="B65" s="370"/>
      <c r="C65" s="370"/>
      <c r="D65" s="370"/>
      <c r="E65" s="370"/>
      <c r="F65" s="370"/>
      <c r="G65" s="370"/>
      <c r="H65" s="371" t="s">
        <v>504</v>
      </c>
      <c r="I65" s="371"/>
      <c r="J65" s="371"/>
      <c r="K65" s="371"/>
      <c r="L65" s="371"/>
      <c r="M65" s="371"/>
    </row>
    <row r="66" spans="1:13" ht="21.75" customHeight="1" thickTop="1">
      <c r="A66" s="361" t="s">
        <v>29</v>
      </c>
      <c r="B66" s="361"/>
      <c r="C66" s="361" t="s">
        <v>102</v>
      </c>
      <c r="D66" s="365" t="s">
        <v>103</v>
      </c>
      <c r="E66" s="375" t="s">
        <v>126</v>
      </c>
      <c r="F66" s="375"/>
      <c r="G66" s="375"/>
      <c r="H66" s="375"/>
      <c r="I66" s="375"/>
      <c r="J66" s="375"/>
      <c r="K66" s="375"/>
      <c r="L66" s="361" t="s">
        <v>290</v>
      </c>
      <c r="M66" s="361"/>
    </row>
    <row r="67" spans="1:13" ht="21" customHeight="1">
      <c r="A67" s="362"/>
      <c r="B67" s="362"/>
      <c r="C67" s="362"/>
      <c r="D67" s="366"/>
      <c r="E67" s="364" t="s">
        <v>186</v>
      </c>
      <c r="F67" s="364"/>
      <c r="G67" s="364"/>
      <c r="H67" s="364"/>
      <c r="I67" s="364"/>
      <c r="J67" s="364"/>
      <c r="K67" s="364"/>
      <c r="L67" s="362"/>
      <c r="M67" s="362"/>
    </row>
    <row r="68" spans="1:13" ht="20.25" customHeight="1">
      <c r="A68" s="362"/>
      <c r="B68" s="362"/>
      <c r="C68" s="362"/>
      <c r="D68" s="366"/>
      <c r="E68" s="364" t="s">
        <v>104</v>
      </c>
      <c r="F68" s="364"/>
      <c r="G68" s="364" t="s">
        <v>105</v>
      </c>
      <c r="H68" s="364"/>
      <c r="I68" s="364" t="s">
        <v>25</v>
      </c>
      <c r="J68" s="364"/>
      <c r="K68" s="364"/>
      <c r="L68" s="362"/>
      <c r="M68" s="362"/>
    </row>
    <row r="69" spans="1:13" ht="27.75" customHeight="1">
      <c r="A69" s="362"/>
      <c r="B69" s="362"/>
      <c r="C69" s="362"/>
      <c r="D69" s="366"/>
      <c r="E69" s="364" t="s">
        <v>182</v>
      </c>
      <c r="F69" s="364"/>
      <c r="G69" s="364" t="s">
        <v>183</v>
      </c>
      <c r="H69" s="364"/>
      <c r="I69" s="364" t="s">
        <v>181</v>
      </c>
      <c r="J69" s="364"/>
      <c r="K69" s="364"/>
      <c r="L69" s="362"/>
      <c r="M69" s="362"/>
    </row>
    <row r="70" spans="1:13" ht="19.5" customHeight="1">
      <c r="A70" s="362"/>
      <c r="B70" s="362"/>
      <c r="C70" s="366" t="s">
        <v>275</v>
      </c>
      <c r="D70" s="366" t="s">
        <v>276</v>
      </c>
      <c r="E70" s="136" t="s">
        <v>128</v>
      </c>
      <c r="F70" s="87" t="s">
        <v>27</v>
      </c>
      <c r="G70" s="87" t="s">
        <v>128</v>
      </c>
      <c r="H70" s="87" t="s">
        <v>27</v>
      </c>
      <c r="I70" s="87" t="s">
        <v>128</v>
      </c>
      <c r="J70" s="87" t="s">
        <v>27</v>
      </c>
      <c r="K70" s="87" t="s">
        <v>28</v>
      </c>
      <c r="L70" s="362"/>
      <c r="M70" s="362"/>
    </row>
    <row r="71" spans="1:13" ht="23.25" customHeight="1" thickBot="1">
      <c r="A71" s="363"/>
      <c r="B71" s="363"/>
      <c r="C71" s="377"/>
      <c r="D71" s="377"/>
      <c r="E71" s="134" t="s">
        <v>296</v>
      </c>
      <c r="F71" s="134" t="s">
        <v>297</v>
      </c>
      <c r="G71" s="134" t="s">
        <v>296</v>
      </c>
      <c r="H71" s="134" t="s">
        <v>297</v>
      </c>
      <c r="I71" s="134" t="s">
        <v>296</v>
      </c>
      <c r="J71" s="134" t="s">
        <v>297</v>
      </c>
      <c r="K71" s="135" t="s">
        <v>298</v>
      </c>
      <c r="L71" s="363"/>
      <c r="M71" s="363"/>
    </row>
    <row r="72" spans="1:13" ht="23.25" customHeight="1">
      <c r="A72" s="195" t="s">
        <v>41</v>
      </c>
      <c r="B72" s="195"/>
      <c r="C72" s="196">
        <v>0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f>G72+E72</f>
        <v>0</v>
      </c>
      <c r="J72" s="196">
        <f>H72+F72</f>
        <v>0</v>
      </c>
      <c r="K72" s="196">
        <f>SUM(I72:J72)</f>
        <v>0</v>
      </c>
      <c r="L72" s="344" t="s">
        <v>429</v>
      </c>
      <c r="M72" s="344"/>
    </row>
    <row r="73" spans="1:13" ht="18" customHeight="1">
      <c r="A73" s="206" t="s">
        <v>42</v>
      </c>
      <c r="B73" s="206"/>
      <c r="C73" s="105">
        <v>0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f aca="true" t="shared" si="25" ref="I73:I91">G73+E73</f>
        <v>0</v>
      </c>
      <c r="J73" s="105">
        <f aca="true" t="shared" si="26" ref="J73:J91">H73+F73</f>
        <v>0</v>
      </c>
      <c r="K73" s="105">
        <f aca="true" t="shared" si="27" ref="K73:K91">SUM(I73:J73)</f>
        <v>0</v>
      </c>
      <c r="L73" s="435" t="s">
        <v>375</v>
      </c>
      <c r="M73" s="436"/>
    </row>
    <row r="74" spans="1:13" ht="18" customHeight="1">
      <c r="A74" s="206" t="s">
        <v>43</v>
      </c>
      <c r="B74" s="206"/>
      <c r="C74" s="105">
        <v>0</v>
      </c>
      <c r="D74" s="105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f t="shared" si="25"/>
        <v>0</v>
      </c>
      <c r="J74" s="105">
        <f t="shared" si="26"/>
        <v>0</v>
      </c>
      <c r="K74" s="105">
        <f t="shared" si="27"/>
        <v>0</v>
      </c>
      <c r="L74" s="372" t="s">
        <v>171</v>
      </c>
      <c r="M74" s="372"/>
    </row>
    <row r="75" spans="1:13" ht="18" customHeight="1">
      <c r="A75" s="373" t="s">
        <v>228</v>
      </c>
      <c r="B75" s="373"/>
      <c r="C75" s="105">
        <v>2</v>
      </c>
      <c r="D75" s="105">
        <v>5</v>
      </c>
      <c r="E75" s="105">
        <v>14</v>
      </c>
      <c r="F75" s="105">
        <v>11</v>
      </c>
      <c r="G75" s="105">
        <v>40</v>
      </c>
      <c r="H75" s="105">
        <v>40</v>
      </c>
      <c r="I75" s="105">
        <f t="shared" si="25"/>
        <v>54</v>
      </c>
      <c r="J75" s="105">
        <f t="shared" si="26"/>
        <v>51</v>
      </c>
      <c r="K75" s="105">
        <f t="shared" si="27"/>
        <v>105</v>
      </c>
      <c r="L75" s="372" t="s">
        <v>305</v>
      </c>
      <c r="M75" s="372"/>
    </row>
    <row r="76" spans="1:13" ht="18" customHeight="1">
      <c r="A76" s="348" t="s">
        <v>608</v>
      </c>
      <c r="B76" s="206" t="s">
        <v>263</v>
      </c>
      <c r="C76" s="105">
        <v>0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f t="shared" si="25"/>
        <v>0</v>
      </c>
      <c r="J76" s="105">
        <f t="shared" si="26"/>
        <v>0</v>
      </c>
      <c r="K76" s="105">
        <f t="shared" si="27"/>
        <v>0</v>
      </c>
      <c r="L76" s="221" t="s">
        <v>564</v>
      </c>
      <c r="M76" s="351" t="s">
        <v>172</v>
      </c>
    </row>
    <row r="77" spans="1:13" ht="18" customHeight="1">
      <c r="A77" s="349"/>
      <c r="B77" s="206" t="s">
        <v>264</v>
      </c>
      <c r="C77" s="105">
        <v>0</v>
      </c>
      <c r="D77" s="105">
        <v>0</v>
      </c>
      <c r="E77" s="105">
        <v>0</v>
      </c>
      <c r="F77" s="105">
        <v>0</v>
      </c>
      <c r="G77" s="105">
        <v>0</v>
      </c>
      <c r="H77" s="105">
        <v>0</v>
      </c>
      <c r="I77" s="105">
        <f t="shared" si="25"/>
        <v>0</v>
      </c>
      <c r="J77" s="105">
        <f t="shared" si="26"/>
        <v>0</v>
      </c>
      <c r="K77" s="105">
        <f t="shared" si="27"/>
        <v>0</v>
      </c>
      <c r="L77" s="221" t="s">
        <v>565</v>
      </c>
      <c r="M77" s="352"/>
    </row>
    <row r="78" spans="1:16" ht="18" customHeight="1">
      <c r="A78" s="349"/>
      <c r="B78" s="206" t="s">
        <v>265</v>
      </c>
      <c r="C78" s="105">
        <v>0</v>
      </c>
      <c r="D78" s="105">
        <v>0</v>
      </c>
      <c r="E78" s="105">
        <v>0</v>
      </c>
      <c r="F78" s="105">
        <v>0</v>
      </c>
      <c r="G78" s="105">
        <v>0</v>
      </c>
      <c r="H78" s="105">
        <v>0</v>
      </c>
      <c r="I78" s="105">
        <f t="shared" si="25"/>
        <v>0</v>
      </c>
      <c r="J78" s="105">
        <f t="shared" si="26"/>
        <v>0</v>
      </c>
      <c r="K78" s="105">
        <f t="shared" si="27"/>
        <v>0</v>
      </c>
      <c r="L78" s="234" t="s">
        <v>566</v>
      </c>
      <c r="M78" s="352"/>
      <c r="P78" s="125"/>
    </row>
    <row r="79" spans="1:13" ht="18" customHeight="1">
      <c r="A79" s="349"/>
      <c r="B79" s="206" t="s">
        <v>271</v>
      </c>
      <c r="C79" s="105">
        <v>0</v>
      </c>
      <c r="D79" s="105">
        <v>0</v>
      </c>
      <c r="E79" s="105">
        <v>0</v>
      </c>
      <c r="F79" s="105">
        <v>0</v>
      </c>
      <c r="G79" s="105">
        <v>0</v>
      </c>
      <c r="H79" s="105">
        <v>0</v>
      </c>
      <c r="I79" s="105">
        <f t="shared" si="25"/>
        <v>0</v>
      </c>
      <c r="J79" s="105">
        <f t="shared" si="26"/>
        <v>0</v>
      </c>
      <c r="K79" s="105">
        <f t="shared" si="27"/>
        <v>0</v>
      </c>
      <c r="L79" s="234" t="s">
        <v>376</v>
      </c>
      <c r="M79" s="352"/>
    </row>
    <row r="80" spans="1:13" ht="18" customHeight="1">
      <c r="A80" s="349"/>
      <c r="B80" s="206" t="s">
        <v>267</v>
      </c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f t="shared" si="25"/>
        <v>0</v>
      </c>
      <c r="J80" s="105">
        <f t="shared" si="26"/>
        <v>0</v>
      </c>
      <c r="K80" s="105">
        <f t="shared" si="27"/>
        <v>0</v>
      </c>
      <c r="L80" s="234" t="s">
        <v>377</v>
      </c>
      <c r="M80" s="352"/>
    </row>
    <row r="81" spans="1:13" ht="18" customHeight="1">
      <c r="A81" s="350"/>
      <c r="B81" s="206" t="s">
        <v>268</v>
      </c>
      <c r="C81" s="105">
        <v>2</v>
      </c>
      <c r="D81" s="105">
        <v>8</v>
      </c>
      <c r="E81" s="105">
        <v>16</v>
      </c>
      <c r="F81" s="105">
        <v>19</v>
      </c>
      <c r="G81" s="105">
        <v>46</v>
      </c>
      <c r="H81" s="105">
        <v>24</v>
      </c>
      <c r="I81" s="105">
        <f t="shared" si="25"/>
        <v>62</v>
      </c>
      <c r="J81" s="105">
        <f t="shared" si="26"/>
        <v>43</v>
      </c>
      <c r="K81" s="105">
        <f t="shared" si="27"/>
        <v>105</v>
      </c>
      <c r="L81" s="222" t="s">
        <v>378</v>
      </c>
      <c r="M81" s="353"/>
    </row>
    <row r="82" spans="1:13" ht="18" customHeight="1">
      <c r="A82" s="347" t="s">
        <v>307</v>
      </c>
      <c r="B82" s="347"/>
      <c r="C82" s="105">
        <v>4</v>
      </c>
      <c r="D82" s="105">
        <v>15</v>
      </c>
      <c r="E82" s="105">
        <v>35</v>
      </c>
      <c r="F82" s="105">
        <v>54</v>
      </c>
      <c r="G82" s="105">
        <v>63</v>
      </c>
      <c r="H82" s="105">
        <v>82</v>
      </c>
      <c r="I82" s="105">
        <f t="shared" si="25"/>
        <v>98</v>
      </c>
      <c r="J82" s="105">
        <f t="shared" si="26"/>
        <v>136</v>
      </c>
      <c r="K82" s="105">
        <f t="shared" si="27"/>
        <v>234</v>
      </c>
      <c r="L82" s="338" t="s">
        <v>379</v>
      </c>
      <c r="M82" s="338"/>
    </row>
    <row r="83" spans="1:13" ht="18" customHeight="1">
      <c r="A83" s="203" t="s">
        <v>53</v>
      </c>
      <c r="B83" s="206"/>
      <c r="C83" s="105">
        <v>1</v>
      </c>
      <c r="D83" s="105">
        <v>4</v>
      </c>
      <c r="E83" s="105">
        <v>4</v>
      </c>
      <c r="F83" s="105">
        <v>4</v>
      </c>
      <c r="G83" s="105">
        <v>14</v>
      </c>
      <c r="H83" s="105">
        <v>4</v>
      </c>
      <c r="I83" s="105">
        <f t="shared" si="25"/>
        <v>18</v>
      </c>
      <c r="J83" s="105">
        <f t="shared" si="26"/>
        <v>8</v>
      </c>
      <c r="K83" s="105">
        <f t="shared" si="27"/>
        <v>26</v>
      </c>
      <c r="L83" s="372" t="s">
        <v>173</v>
      </c>
      <c r="M83" s="372"/>
    </row>
    <row r="84" spans="1:13" ht="18" customHeight="1">
      <c r="A84" s="206" t="s">
        <v>54</v>
      </c>
      <c r="B84" s="206"/>
      <c r="C84" s="105">
        <v>1</v>
      </c>
      <c r="D84" s="105">
        <v>4</v>
      </c>
      <c r="E84" s="105">
        <v>6</v>
      </c>
      <c r="F84" s="105">
        <v>9</v>
      </c>
      <c r="G84" s="105">
        <v>29</v>
      </c>
      <c r="H84" s="105">
        <v>8</v>
      </c>
      <c r="I84" s="105">
        <f t="shared" si="25"/>
        <v>35</v>
      </c>
      <c r="J84" s="105">
        <f t="shared" si="26"/>
        <v>17</v>
      </c>
      <c r="K84" s="105">
        <f t="shared" si="27"/>
        <v>52</v>
      </c>
      <c r="L84" s="372" t="s">
        <v>174</v>
      </c>
      <c r="M84" s="372"/>
    </row>
    <row r="85" spans="1:13" ht="18" customHeight="1">
      <c r="A85" s="206" t="s">
        <v>55</v>
      </c>
      <c r="B85" s="206"/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f t="shared" si="25"/>
        <v>0</v>
      </c>
      <c r="J85" s="105">
        <f t="shared" si="26"/>
        <v>0</v>
      </c>
      <c r="K85" s="105">
        <f t="shared" si="27"/>
        <v>0</v>
      </c>
      <c r="L85" s="372" t="s">
        <v>175</v>
      </c>
      <c r="M85" s="372"/>
    </row>
    <row r="86" spans="1:13" ht="18" customHeight="1">
      <c r="A86" s="206" t="s">
        <v>134</v>
      </c>
      <c r="B86" s="206"/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f t="shared" si="25"/>
        <v>0</v>
      </c>
      <c r="J86" s="105">
        <f t="shared" si="26"/>
        <v>0</v>
      </c>
      <c r="K86" s="105">
        <f t="shared" si="27"/>
        <v>0</v>
      </c>
      <c r="L86" s="372" t="s">
        <v>176</v>
      </c>
      <c r="M86" s="372"/>
    </row>
    <row r="87" spans="1:13" ht="18" customHeight="1">
      <c r="A87" s="206" t="s">
        <v>57</v>
      </c>
      <c r="B87" s="206"/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f t="shared" si="25"/>
        <v>0</v>
      </c>
      <c r="J87" s="105">
        <f t="shared" si="26"/>
        <v>0</v>
      </c>
      <c r="K87" s="105">
        <f t="shared" si="27"/>
        <v>0</v>
      </c>
      <c r="L87" s="372" t="s">
        <v>380</v>
      </c>
      <c r="M87" s="372"/>
    </row>
    <row r="88" spans="1:13" ht="18" customHeight="1">
      <c r="A88" s="206" t="s">
        <v>58</v>
      </c>
      <c r="B88" s="206"/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f t="shared" si="25"/>
        <v>0</v>
      </c>
      <c r="J88" s="105">
        <f t="shared" si="26"/>
        <v>0</v>
      </c>
      <c r="K88" s="105">
        <f t="shared" si="27"/>
        <v>0</v>
      </c>
      <c r="L88" s="372" t="s">
        <v>178</v>
      </c>
      <c r="M88" s="372"/>
    </row>
    <row r="89" spans="1:13" ht="18" customHeight="1">
      <c r="A89" s="206" t="s">
        <v>229</v>
      </c>
      <c r="B89" s="206"/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f t="shared" si="25"/>
        <v>0</v>
      </c>
      <c r="J89" s="105">
        <f t="shared" si="26"/>
        <v>0</v>
      </c>
      <c r="K89" s="105">
        <f t="shared" si="27"/>
        <v>0</v>
      </c>
      <c r="L89" s="372" t="s">
        <v>179</v>
      </c>
      <c r="M89" s="372"/>
    </row>
    <row r="90" spans="1:13" ht="18" customHeight="1">
      <c r="A90" s="206" t="s">
        <v>60</v>
      </c>
      <c r="B90" s="206"/>
      <c r="C90" s="105"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7">
        <f t="shared" si="25"/>
        <v>0</v>
      </c>
      <c r="J90" s="107">
        <f t="shared" si="26"/>
        <v>0</v>
      </c>
      <c r="K90" s="107">
        <f t="shared" si="27"/>
        <v>0</v>
      </c>
      <c r="L90" s="372" t="s">
        <v>180</v>
      </c>
      <c r="M90" s="372"/>
    </row>
    <row r="91" spans="1:13" ht="18" customHeight="1" thickBot="1">
      <c r="A91" s="106" t="s">
        <v>61</v>
      </c>
      <c r="B91" s="106"/>
      <c r="C91" s="108">
        <v>0</v>
      </c>
      <c r="D91" s="108">
        <v>0</v>
      </c>
      <c r="E91" s="108">
        <v>0</v>
      </c>
      <c r="F91" s="108">
        <v>0</v>
      </c>
      <c r="G91" s="108">
        <v>0</v>
      </c>
      <c r="H91" s="108">
        <v>0</v>
      </c>
      <c r="I91" s="242">
        <f t="shared" si="25"/>
        <v>0</v>
      </c>
      <c r="J91" s="242">
        <f t="shared" si="26"/>
        <v>0</v>
      </c>
      <c r="K91" s="242">
        <f t="shared" si="27"/>
        <v>0</v>
      </c>
      <c r="L91" s="563" t="s">
        <v>381</v>
      </c>
      <c r="M91" s="564"/>
    </row>
    <row r="92" spans="1:13" ht="18" customHeight="1" thickBot="1">
      <c r="A92" s="358" t="s">
        <v>25</v>
      </c>
      <c r="B92" s="358"/>
      <c r="C92" s="92">
        <f>SUM(C72:C91)</f>
        <v>10</v>
      </c>
      <c r="D92" s="92">
        <f aca="true" t="shared" si="28" ref="D92:K92">SUM(D72:D91)</f>
        <v>36</v>
      </c>
      <c r="E92" s="92">
        <f t="shared" si="28"/>
        <v>75</v>
      </c>
      <c r="F92" s="92">
        <f t="shared" si="28"/>
        <v>97</v>
      </c>
      <c r="G92" s="92">
        <f t="shared" si="28"/>
        <v>192</v>
      </c>
      <c r="H92" s="92">
        <f t="shared" si="28"/>
        <v>158</v>
      </c>
      <c r="I92" s="92">
        <f t="shared" si="28"/>
        <v>267</v>
      </c>
      <c r="J92" s="92">
        <f t="shared" si="28"/>
        <v>255</v>
      </c>
      <c r="K92" s="92">
        <f t="shared" si="28"/>
        <v>522</v>
      </c>
      <c r="L92" s="358" t="s">
        <v>298</v>
      </c>
      <c r="M92" s="358"/>
    </row>
    <row r="93" spans="1:16" ht="13.5" thickTop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</sheetData>
  <sheetProtection/>
  <mergeCells count="137">
    <mergeCell ref="A28:B28"/>
    <mergeCell ref="L9:M9"/>
    <mergeCell ref="L10:M10"/>
    <mergeCell ref="L11:M11"/>
    <mergeCell ref="A12:A17"/>
    <mergeCell ref="M12:M17"/>
    <mergeCell ref="L25:M25"/>
    <mergeCell ref="A21:B21"/>
    <mergeCell ref="A23:B23"/>
    <mergeCell ref="A9:B9"/>
    <mergeCell ref="A3:H3"/>
    <mergeCell ref="I3:M3"/>
    <mergeCell ref="L19:M19"/>
    <mergeCell ref="A27:B27"/>
    <mergeCell ref="A22:B22"/>
    <mergeCell ref="L21:M21"/>
    <mergeCell ref="C4:C5"/>
    <mergeCell ref="A24:B24"/>
    <mergeCell ref="A25:B25"/>
    <mergeCell ref="A4:B7"/>
    <mergeCell ref="L28:M28"/>
    <mergeCell ref="C6:C7"/>
    <mergeCell ref="E5:F5"/>
    <mergeCell ref="L26:M26"/>
    <mergeCell ref="L27:M27"/>
    <mergeCell ref="L23:M23"/>
    <mergeCell ref="L24:M24"/>
    <mergeCell ref="L18:M18"/>
    <mergeCell ref="L8:M8"/>
    <mergeCell ref="A1:M1"/>
    <mergeCell ref="A2:M2"/>
    <mergeCell ref="A19:B19"/>
    <mergeCell ref="A20:B20"/>
    <mergeCell ref="L20:M20"/>
    <mergeCell ref="I4:K4"/>
    <mergeCell ref="A11:B11"/>
    <mergeCell ref="D6:D7"/>
    <mergeCell ref="L4:M7"/>
    <mergeCell ref="E4:F4"/>
    <mergeCell ref="A26:B26"/>
    <mergeCell ref="G5:H5"/>
    <mergeCell ref="I5:K5"/>
    <mergeCell ref="L22:M22"/>
    <mergeCell ref="A18:B18"/>
    <mergeCell ref="A10:B10"/>
    <mergeCell ref="D4:D5"/>
    <mergeCell ref="G4:H4"/>
    <mergeCell ref="A8:B8"/>
    <mergeCell ref="A31:M31"/>
    <mergeCell ref="A32:M32"/>
    <mergeCell ref="A33:G33"/>
    <mergeCell ref="H33:M33"/>
    <mergeCell ref="A34:B39"/>
    <mergeCell ref="C34:C35"/>
    <mergeCell ref="D34:D35"/>
    <mergeCell ref="E34:K34"/>
    <mergeCell ref="L34:M39"/>
    <mergeCell ref="E35:K35"/>
    <mergeCell ref="C36:C37"/>
    <mergeCell ref="D36:D37"/>
    <mergeCell ref="E36:F36"/>
    <mergeCell ref="G36:H36"/>
    <mergeCell ref="I36:K36"/>
    <mergeCell ref="E37:F37"/>
    <mergeCell ref="G37:H37"/>
    <mergeCell ref="I37:K37"/>
    <mergeCell ref="C38:C39"/>
    <mergeCell ref="D38:D39"/>
    <mergeCell ref="L40:M40"/>
    <mergeCell ref="A41:B41"/>
    <mergeCell ref="L41:M41"/>
    <mergeCell ref="A42:B42"/>
    <mergeCell ref="L42:M42"/>
    <mergeCell ref="A43:B43"/>
    <mergeCell ref="L43:M43"/>
    <mergeCell ref="A44:A49"/>
    <mergeCell ref="M44:M49"/>
    <mergeCell ref="A50:B50"/>
    <mergeCell ref="L50:M50"/>
    <mergeCell ref="A51:B51"/>
    <mergeCell ref="L51:M51"/>
    <mergeCell ref="A52:B52"/>
    <mergeCell ref="L52:M52"/>
    <mergeCell ref="A53:B53"/>
    <mergeCell ref="L53:M53"/>
    <mergeCell ref="A54:B54"/>
    <mergeCell ref="L54:M54"/>
    <mergeCell ref="A55:B55"/>
    <mergeCell ref="L55:M55"/>
    <mergeCell ref="A56:B56"/>
    <mergeCell ref="L56:M56"/>
    <mergeCell ref="A57:B57"/>
    <mergeCell ref="L57:M57"/>
    <mergeCell ref="A58:B58"/>
    <mergeCell ref="L58:M58"/>
    <mergeCell ref="A59:B59"/>
    <mergeCell ref="L59:M59"/>
    <mergeCell ref="A60:B60"/>
    <mergeCell ref="L60:M60"/>
    <mergeCell ref="A63:M63"/>
    <mergeCell ref="A64:M64"/>
    <mergeCell ref="A65:G65"/>
    <mergeCell ref="H65:M65"/>
    <mergeCell ref="A66:B71"/>
    <mergeCell ref="E66:K66"/>
    <mergeCell ref="L66:M71"/>
    <mergeCell ref="E67:K67"/>
    <mergeCell ref="E68:F68"/>
    <mergeCell ref="G68:H68"/>
    <mergeCell ref="I68:K68"/>
    <mergeCell ref="E69:F69"/>
    <mergeCell ref="G69:H69"/>
    <mergeCell ref="I69:K69"/>
    <mergeCell ref="C70:C71"/>
    <mergeCell ref="D70:D71"/>
    <mergeCell ref="D66:D69"/>
    <mergeCell ref="C66:C69"/>
    <mergeCell ref="L72:M72"/>
    <mergeCell ref="L73:M73"/>
    <mergeCell ref="L88:M88"/>
    <mergeCell ref="L74:M74"/>
    <mergeCell ref="A75:B75"/>
    <mergeCell ref="L75:M75"/>
    <mergeCell ref="A76:A81"/>
    <mergeCell ref="M76:M81"/>
    <mergeCell ref="A82:B82"/>
    <mergeCell ref="L82:M82"/>
    <mergeCell ref="L89:M89"/>
    <mergeCell ref="L90:M90"/>
    <mergeCell ref="L91:M91"/>
    <mergeCell ref="A92:B92"/>
    <mergeCell ref="L92:M92"/>
    <mergeCell ref="L83:M83"/>
    <mergeCell ref="L84:M84"/>
    <mergeCell ref="L85:M85"/>
    <mergeCell ref="L86:M86"/>
    <mergeCell ref="L87:M8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</sheetPr>
  <dimension ref="A1:O28"/>
  <sheetViews>
    <sheetView rightToLeft="1" view="pageBreakPreview" zoomScale="90" zoomScaleSheetLayoutView="90" zoomScalePageLayoutView="0" workbookViewId="0" topLeftCell="A1">
      <selection activeCell="A1" sqref="A1:M1"/>
    </sheetView>
  </sheetViews>
  <sheetFormatPr defaultColWidth="9.140625" defaultRowHeight="12.75"/>
  <cols>
    <col min="1" max="1" width="4.140625" style="0" bestFit="1" customWidth="1"/>
    <col min="2" max="2" width="13.7109375" style="0" customWidth="1"/>
    <col min="3" max="3" width="15.7109375" style="0" customWidth="1"/>
    <col min="4" max="4" width="13.28125" style="0" customWidth="1"/>
    <col min="5" max="5" width="9.421875" style="0" customWidth="1"/>
    <col min="6" max="6" width="8.28125" style="0" customWidth="1"/>
    <col min="7" max="7" width="13.7109375" style="0" customWidth="1"/>
    <col min="8" max="8" width="8.28125" style="0" customWidth="1"/>
    <col min="9" max="9" width="17.140625" style="0" customWidth="1"/>
    <col min="10" max="10" width="14.00390625" style="0" customWidth="1"/>
    <col min="11" max="11" width="9.00390625" style="0" customWidth="1"/>
    <col min="12" max="12" width="18.28125" style="0" customWidth="1"/>
    <col min="13" max="13" width="6.57421875" style="0" customWidth="1"/>
  </cols>
  <sheetData>
    <row r="1" spans="1:13" ht="18">
      <c r="A1" s="405" t="s">
        <v>624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5" ht="33" customHeight="1">
      <c r="A2" s="406" t="s">
        <v>596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O2" s="5"/>
    </row>
    <row r="3" spans="1:13" ht="18.75" thickBot="1">
      <c r="A3" s="408" t="s">
        <v>443</v>
      </c>
      <c r="B3" s="408"/>
      <c r="C3" s="408"/>
      <c r="D3" s="408"/>
      <c r="E3" s="408"/>
      <c r="F3" s="408"/>
      <c r="G3" s="409" t="s">
        <v>505</v>
      </c>
      <c r="H3" s="409"/>
      <c r="I3" s="409"/>
      <c r="J3" s="409"/>
      <c r="K3" s="409"/>
      <c r="L3" s="409"/>
      <c r="M3" s="409"/>
    </row>
    <row r="4" spans="1:13" ht="16.5" thickTop="1">
      <c r="A4" s="340" t="s">
        <v>101</v>
      </c>
      <c r="B4" s="340"/>
      <c r="C4" s="411" t="s">
        <v>342</v>
      </c>
      <c r="D4" s="411"/>
      <c r="E4" s="411"/>
      <c r="F4" s="411" t="s">
        <v>433</v>
      </c>
      <c r="G4" s="411"/>
      <c r="H4" s="411"/>
      <c r="I4" s="411" t="s">
        <v>341</v>
      </c>
      <c r="J4" s="411"/>
      <c r="K4" s="411"/>
      <c r="L4" s="535"/>
      <c r="M4" s="535"/>
    </row>
    <row r="5" spans="1:13" ht="15.75">
      <c r="A5" s="410"/>
      <c r="B5" s="410"/>
      <c r="C5" s="403" t="s">
        <v>432</v>
      </c>
      <c r="D5" s="403"/>
      <c r="E5" s="403"/>
      <c r="F5" s="403" t="s">
        <v>304</v>
      </c>
      <c r="G5" s="403"/>
      <c r="H5" s="403"/>
      <c r="I5" s="403" t="s">
        <v>344</v>
      </c>
      <c r="J5" s="403"/>
      <c r="K5" s="403"/>
      <c r="L5" s="536"/>
      <c r="M5" s="536"/>
    </row>
    <row r="6" spans="1:13" ht="20.25" customHeight="1">
      <c r="A6" s="410"/>
      <c r="B6" s="410"/>
      <c r="C6" s="177" t="s">
        <v>104</v>
      </c>
      <c r="D6" s="177" t="s">
        <v>105</v>
      </c>
      <c r="E6" s="177" t="s">
        <v>25</v>
      </c>
      <c r="F6" s="177" t="s">
        <v>104</v>
      </c>
      <c r="G6" s="177" t="s">
        <v>105</v>
      </c>
      <c r="H6" s="177" t="s">
        <v>25</v>
      </c>
      <c r="I6" s="177" t="s">
        <v>104</v>
      </c>
      <c r="J6" s="177" t="s">
        <v>105</v>
      </c>
      <c r="K6" s="177" t="s">
        <v>25</v>
      </c>
      <c r="L6" s="536"/>
      <c r="M6" s="536"/>
    </row>
    <row r="7" spans="1:13" ht="32.25" customHeight="1" thickBot="1">
      <c r="A7" s="341"/>
      <c r="B7" s="341"/>
      <c r="C7" s="227" t="s">
        <v>182</v>
      </c>
      <c r="D7" s="227" t="s">
        <v>428</v>
      </c>
      <c r="E7" s="148" t="s">
        <v>298</v>
      </c>
      <c r="F7" s="227" t="s">
        <v>182</v>
      </c>
      <c r="G7" s="227" t="s">
        <v>428</v>
      </c>
      <c r="H7" s="148" t="s">
        <v>298</v>
      </c>
      <c r="I7" s="227" t="s">
        <v>182</v>
      </c>
      <c r="J7" s="227" t="s">
        <v>428</v>
      </c>
      <c r="K7" s="148" t="s">
        <v>298</v>
      </c>
      <c r="L7" s="178"/>
      <c r="M7" s="178"/>
    </row>
    <row r="8" spans="1:13" ht="26.25" customHeight="1">
      <c r="A8" s="404" t="s">
        <v>41</v>
      </c>
      <c r="B8" s="404"/>
      <c r="C8" s="105">
        <v>49</v>
      </c>
      <c r="D8" s="105">
        <v>55</v>
      </c>
      <c r="E8" s="105">
        <f>SUM(C8:D8)</f>
        <v>104</v>
      </c>
      <c r="F8" s="240">
        <v>0</v>
      </c>
      <c r="G8" s="240">
        <v>0</v>
      </c>
      <c r="H8" s="240">
        <f>SUM(F8:G8)</f>
        <v>0</v>
      </c>
      <c r="I8" s="240">
        <f>C8+F8</f>
        <v>49</v>
      </c>
      <c r="J8" s="240">
        <f>G8+D8</f>
        <v>55</v>
      </c>
      <c r="K8" s="240">
        <f>SUM(I8:J8)</f>
        <v>104</v>
      </c>
      <c r="L8" s="344" t="s">
        <v>429</v>
      </c>
      <c r="M8" s="344"/>
    </row>
    <row r="9" spans="1:13" ht="21.75" customHeight="1">
      <c r="A9" s="400" t="s">
        <v>313</v>
      </c>
      <c r="B9" s="400"/>
      <c r="C9" s="105">
        <v>12</v>
      </c>
      <c r="D9" s="105">
        <v>12</v>
      </c>
      <c r="E9" s="105">
        <f aca="true" t="shared" si="0" ref="E9:E27">SUM(C9:D9)</f>
        <v>24</v>
      </c>
      <c r="F9" s="240">
        <v>0</v>
      </c>
      <c r="G9" s="240">
        <v>0</v>
      </c>
      <c r="H9" s="240">
        <f aca="true" t="shared" si="1" ref="H9:H27">SUM(F9:G9)</f>
        <v>0</v>
      </c>
      <c r="I9" s="240">
        <f aca="true" t="shared" si="2" ref="I9:I27">C9+F9</f>
        <v>12</v>
      </c>
      <c r="J9" s="240">
        <f aca="true" t="shared" si="3" ref="J9:J27">G9+D9</f>
        <v>12</v>
      </c>
      <c r="K9" s="240">
        <f aca="true" t="shared" si="4" ref="K9:K27">SUM(I9:J9)</f>
        <v>24</v>
      </c>
      <c r="L9" s="338" t="s">
        <v>375</v>
      </c>
      <c r="M9" s="338"/>
    </row>
    <row r="10" spans="1:13" ht="21.75" customHeight="1">
      <c r="A10" s="400" t="s">
        <v>43</v>
      </c>
      <c r="B10" s="400"/>
      <c r="C10" s="105">
        <v>37</v>
      </c>
      <c r="D10" s="105">
        <v>54</v>
      </c>
      <c r="E10" s="105">
        <f t="shared" si="0"/>
        <v>91</v>
      </c>
      <c r="F10" s="240">
        <v>0</v>
      </c>
      <c r="G10" s="240">
        <v>0</v>
      </c>
      <c r="H10" s="240">
        <f t="shared" si="1"/>
        <v>0</v>
      </c>
      <c r="I10" s="240">
        <f t="shared" si="2"/>
        <v>37</v>
      </c>
      <c r="J10" s="240">
        <f t="shared" si="3"/>
        <v>54</v>
      </c>
      <c r="K10" s="240">
        <f t="shared" si="4"/>
        <v>91</v>
      </c>
      <c r="L10" s="338" t="s">
        <v>171</v>
      </c>
      <c r="M10" s="338"/>
    </row>
    <row r="11" spans="1:13" ht="21.75" customHeight="1">
      <c r="A11" s="400" t="s">
        <v>228</v>
      </c>
      <c r="B11" s="400"/>
      <c r="C11" s="105">
        <v>24</v>
      </c>
      <c r="D11" s="105">
        <v>27</v>
      </c>
      <c r="E11" s="105">
        <f t="shared" si="0"/>
        <v>51</v>
      </c>
      <c r="F11" s="240">
        <v>2</v>
      </c>
      <c r="G11" s="240">
        <v>3</v>
      </c>
      <c r="H11" s="240">
        <f t="shared" si="1"/>
        <v>5</v>
      </c>
      <c r="I11" s="240">
        <f t="shared" si="2"/>
        <v>26</v>
      </c>
      <c r="J11" s="240">
        <f t="shared" si="3"/>
        <v>30</v>
      </c>
      <c r="K11" s="240">
        <f t="shared" si="4"/>
        <v>56</v>
      </c>
      <c r="L11" s="338" t="s">
        <v>305</v>
      </c>
      <c r="M11" s="338"/>
    </row>
    <row r="12" spans="1:13" ht="21" customHeight="1">
      <c r="A12" s="348" t="s">
        <v>608</v>
      </c>
      <c r="B12" s="153" t="s">
        <v>348</v>
      </c>
      <c r="C12" s="105">
        <v>20</v>
      </c>
      <c r="D12" s="105">
        <v>32</v>
      </c>
      <c r="E12" s="105">
        <f t="shared" si="0"/>
        <v>52</v>
      </c>
      <c r="F12" s="240">
        <v>0</v>
      </c>
      <c r="G12" s="240">
        <v>0</v>
      </c>
      <c r="H12" s="240">
        <f t="shared" si="1"/>
        <v>0</v>
      </c>
      <c r="I12" s="240">
        <f t="shared" si="2"/>
        <v>20</v>
      </c>
      <c r="J12" s="240">
        <f t="shared" si="3"/>
        <v>32</v>
      </c>
      <c r="K12" s="240">
        <f t="shared" si="4"/>
        <v>52</v>
      </c>
      <c r="L12" s="221" t="s">
        <v>564</v>
      </c>
      <c r="M12" s="351" t="s">
        <v>172</v>
      </c>
    </row>
    <row r="13" spans="1:13" ht="21" customHeight="1">
      <c r="A13" s="349"/>
      <c r="B13" s="153" t="s">
        <v>354</v>
      </c>
      <c r="C13" s="105">
        <v>67</v>
      </c>
      <c r="D13" s="105">
        <v>78</v>
      </c>
      <c r="E13" s="105">
        <f t="shared" si="0"/>
        <v>145</v>
      </c>
      <c r="F13" s="240">
        <v>0</v>
      </c>
      <c r="G13" s="240">
        <v>0</v>
      </c>
      <c r="H13" s="240">
        <f t="shared" si="1"/>
        <v>0</v>
      </c>
      <c r="I13" s="240">
        <f t="shared" si="2"/>
        <v>67</v>
      </c>
      <c r="J13" s="240">
        <f t="shared" si="3"/>
        <v>78</v>
      </c>
      <c r="K13" s="240">
        <f t="shared" si="4"/>
        <v>145</v>
      </c>
      <c r="L13" s="221" t="s">
        <v>565</v>
      </c>
      <c r="M13" s="352"/>
    </row>
    <row r="14" spans="1:13" ht="21" customHeight="1">
      <c r="A14" s="349"/>
      <c r="B14" s="153" t="s">
        <v>121</v>
      </c>
      <c r="C14" s="105">
        <v>21</v>
      </c>
      <c r="D14" s="105">
        <v>26</v>
      </c>
      <c r="E14" s="105">
        <f t="shared" si="0"/>
        <v>47</v>
      </c>
      <c r="F14" s="240">
        <v>0</v>
      </c>
      <c r="G14" s="240">
        <v>0</v>
      </c>
      <c r="H14" s="240">
        <f t="shared" si="1"/>
        <v>0</v>
      </c>
      <c r="I14" s="240">
        <f t="shared" si="2"/>
        <v>21</v>
      </c>
      <c r="J14" s="240">
        <f t="shared" si="3"/>
        <v>26</v>
      </c>
      <c r="K14" s="240">
        <f t="shared" si="4"/>
        <v>47</v>
      </c>
      <c r="L14" s="234" t="s">
        <v>566</v>
      </c>
      <c r="M14" s="352"/>
    </row>
    <row r="15" spans="1:13" ht="21" customHeight="1">
      <c r="A15" s="349"/>
      <c r="B15" s="153" t="s">
        <v>351</v>
      </c>
      <c r="C15" s="105">
        <v>71</v>
      </c>
      <c r="D15" s="105">
        <v>72</v>
      </c>
      <c r="E15" s="105">
        <f t="shared" si="0"/>
        <v>143</v>
      </c>
      <c r="F15" s="240">
        <v>0</v>
      </c>
      <c r="G15" s="240">
        <v>0</v>
      </c>
      <c r="H15" s="240">
        <f t="shared" si="1"/>
        <v>0</v>
      </c>
      <c r="I15" s="240">
        <f t="shared" si="2"/>
        <v>71</v>
      </c>
      <c r="J15" s="240">
        <f t="shared" si="3"/>
        <v>72</v>
      </c>
      <c r="K15" s="240">
        <f t="shared" si="4"/>
        <v>143</v>
      </c>
      <c r="L15" s="234" t="s">
        <v>376</v>
      </c>
      <c r="M15" s="352"/>
    </row>
    <row r="16" spans="1:13" ht="21" customHeight="1">
      <c r="A16" s="349"/>
      <c r="B16" s="153" t="s">
        <v>352</v>
      </c>
      <c r="C16" s="105">
        <v>27</v>
      </c>
      <c r="D16" s="105">
        <v>27</v>
      </c>
      <c r="E16" s="105">
        <f t="shared" si="0"/>
        <v>54</v>
      </c>
      <c r="F16" s="240">
        <v>0</v>
      </c>
      <c r="G16" s="240">
        <v>0</v>
      </c>
      <c r="H16" s="240">
        <f t="shared" si="1"/>
        <v>0</v>
      </c>
      <c r="I16" s="240">
        <f t="shared" si="2"/>
        <v>27</v>
      </c>
      <c r="J16" s="240">
        <f t="shared" si="3"/>
        <v>27</v>
      </c>
      <c r="K16" s="240">
        <f t="shared" si="4"/>
        <v>54</v>
      </c>
      <c r="L16" s="234" t="s">
        <v>377</v>
      </c>
      <c r="M16" s="352"/>
    </row>
    <row r="17" spans="1:13" ht="21" customHeight="1">
      <c r="A17" s="350"/>
      <c r="B17" s="153" t="s">
        <v>353</v>
      </c>
      <c r="C17" s="105">
        <v>32</v>
      </c>
      <c r="D17" s="105">
        <v>47</v>
      </c>
      <c r="E17" s="105">
        <f t="shared" si="0"/>
        <v>79</v>
      </c>
      <c r="F17" s="240">
        <v>2</v>
      </c>
      <c r="G17" s="240">
        <v>4</v>
      </c>
      <c r="H17" s="240">
        <f t="shared" si="1"/>
        <v>6</v>
      </c>
      <c r="I17" s="240">
        <f t="shared" si="2"/>
        <v>34</v>
      </c>
      <c r="J17" s="240">
        <f t="shared" si="3"/>
        <v>51</v>
      </c>
      <c r="K17" s="240">
        <f t="shared" si="4"/>
        <v>85</v>
      </c>
      <c r="L17" s="222" t="s">
        <v>378</v>
      </c>
      <c r="M17" s="353"/>
    </row>
    <row r="18" spans="1:13" ht="22.5" customHeight="1">
      <c r="A18" s="400" t="s">
        <v>52</v>
      </c>
      <c r="B18" s="400"/>
      <c r="C18" s="105">
        <v>31</v>
      </c>
      <c r="D18" s="105">
        <v>52</v>
      </c>
      <c r="E18" s="105">
        <f t="shared" si="0"/>
        <v>83</v>
      </c>
      <c r="F18" s="240">
        <v>5</v>
      </c>
      <c r="G18" s="240">
        <v>4</v>
      </c>
      <c r="H18" s="240">
        <f t="shared" si="1"/>
        <v>9</v>
      </c>
      <c r="I18" s="240">
        <f t="shared" si="2"/>
        <v>36</v>
      </c>
      <c r="J18" s="240">
        <f t="shared" si="3"/>
        <v>56</v>
      </c>
      <c r="K18" s="240">
        <f t="shared" si="4"/>
        <v>92</v>
      </c>
      <c r="L18" s="338" t="s">
        <v>379</v>
      </c>
      <c r="M18" s="338"/>
    </row>
    <row r="19" spans="1:13" ht="22.5" customHeight="1">
      <c r="A19" s="400" t="s">
        <v>53</v>
      </c>
      <c r="B19" s="400"/>
      <c r="C19" s="105">
        <v>55</v>
      </c>
      <c r="D19" s="105">
        <v>72</v>
      </c>
      <c r="E19" s="105">
        <f t="shared" si="0"/>
        <v>127</v>
      </c>
      <c r="F19" s="240">
        <v>1</v>
      </c>
      <c r="G19" s="240">
        <v>1</v>
      </c>
      <c r="H19" s="240">
        <f t="shared" si="1"/>
        <v>2</v>
      </c>
      <c r="I19" s="240">
        <f t="shared" si="2"/>
        <v>56</v>
      </c>
      <c r="J19" s="240">
        <f t="shared" si="3"/>
        <v>73</v>
      </c>
      <c r="K19" s="240">
        <f t="shared" si="4"/>
        <v>129</v>
      </c>
      <c r="L19" s="338" t="s">
        <v>173</v>
      </c>
      <c r="M19" s="338"/>
    </row>
    <row r="20" spans="1:13" ht="22.5" customHeight="1">
      <c r="A20" s="400" t="s">
        <v>54</v>
      </c>
      <c r="B20" s="400"/>
      <c r="C20" s="105">
        <v>56</v>
      </c>
      <c r="D20" s="105">
        <v>76</v>
      </c>
      <c r="E20" s="105">
        <f t="shared" si="0"/>
        <v>132</v>
      </c>
      <c r="F20" s="240">
        <v>1</v>
      </c>
      <c r="G20" s="240">
        <v>1</v>
      </c>
      <c r="H20" s="240">
        <f t="shared" si="1"/>
        <v>2</v>
      </c>
      <c r="I20" s="240">
        <f t="shared" si="2"/>
        <v>57</v>
      </c>
      <c r="J20" s="240">
        <f t="shared" si="3"/>
        <v>77</v>
      </c>
      <c r="K20" s="240">
        <f t="shared" si="4"/>
        <v>134</v>
      </c>
      <c r="L20" s="338" t="s">
        <v>174</v>
      </c>
      <c r="M20" s="338"/>
    </row>
    <row r="21" spans="1:13" ht="22.5" customHeight="1">
      <c r="A21" s="400" t="s">
        <v>314</v>
      </c>
      <c r="B21" s="400"/>
      <c r="C21" s="105">
        <v>15</v>
      </c>
      <c r="D21" s="105">
        <v>22</v>
      </c>
      <c r="E21" s="105">
        <f t="shared" si="0"/>
        <v>37</v>
      </c>
      <c r="F21" s="240">
        <v>0</v>
      </c>
      <c r="G21" s="240">
        <v>0</v>
      </c>
      <c r="H21" s="240">
        <f t="shared" si="1"/>
        <v>0</v>
      </c>
      <c r="I21" s="240">
        <f t="shared" si="2"/>
        <v>15</v>
      </c>
      <c r="J21" s="240">
        <f t="shared" si="3"/>
        <v>22</v>
      </c>
      <c r="K21" s="240">
        <f t="shared" si="4"/>
        <v>37</v>
      </c>
      <c r="L21" s="338" t="s">
        <v>175</v>
      </c>
      <c r="M21" s="338"/>
    </row>
    <row r="22" spans="1:13" ht="22.5" customHeight="1">
      <c r="A22" s="400" t="s">
        <v>315</v>
      </c>
      <c r="B22" s="400"/>
      <c r="C22" s="105">
        <v>17</v>
      </c>
      <c r="D22" s="105">
        <v>14</v>
      </c>
      <c r="E22" s="105">
        <f t="shared" si="0"/>
        <v>31</v>
      </c>
      <c r="F22" s="240">
        <v>0</v>
      </c>
      <c r="G22" s="240">
        <v>0</v>
      </c>
      <c r="H22" s="240">
        <f t="shared" si="1"/>
        <v>0</v>
      </c>
      <c r="I22" s="240">
        <f t="shared" si="2"/>
        <v>17</v>
      </c>
      <c r="J22" s="240">
        <f t="shared" si="3"/>
        <v>14</v>
      </c>
      <c r="K22" s="240">
        <f t="shared" si="4"/>
        <v>31</v>
      </c>
      <c r="L22" s="338" t="s">
        <v>176</v>
      </c>
      <c r="M22" s="338"/>
    </row>
    <row r="23" spans="1:13" ht="22.5" customHeight="1">
      <c r="A23" s="400" t="s">
        <v>57</v>
      </c>
      <c r="B23" s="400"/>
      <c r="C23" s="105">
        <v>6</v>
      </c>
      <c r="D23" s="105">
        <v>5</v>
      </c>
      <c r="E23" s="105">
        <f t="shared" si="0"/>
        <v>11</v>
      </c>
      <c r="F23" s="240">
        <v>0</v>
      </c>
      <c r="G23" s="240">
        <v>0</v>
      </c>
      <c r="H23" s="240">
        <f t="shared" si="1"/>
        <v>0</v>
      </c>
      <c r="I23" s="240">
        <f t="shared" si="2"/>
        <v>6</v>
      </c>
      <c r="J23" s="240">
        <f t="shared" si="3"/>
        <v>5</v>
      </c>
      <c r="K23" s="240">
        <f t="shared" si="4"/>
        <v>11</v>
      </c>
      <c r="L23" s="338" t="s">
        <v>380</v>
      </c>
      <c r="M23" s="338"/>
    </row>
    <row r="24" spans="1:13" ht="22.5" customHeight="1">
      <c r="A24" s="400" t="s">
        <v>58</v>
      </c>
      <c r="B24" s="400"/>
      <c r="C24" s="105">
        <v>11</v>
      </c>
      <c r="D24" s="105">
        <v>16</v>
      </c>
      <c r="E24" s="105">
        <f t="shared" si="0"/>
        <v>27</v>
      </c>
      <c r="F24" s="240">
        <v>0</v>
      </c>
      <c r="G24" s="240">
        <v>0</v>
      </c>
      <c r="H24" s="240">
        <f t="shared" si="1"/>
        <v>0</v>
      </c>
      <c r="I24" s="240">
        <f t="shared" si="2"/>
        <v>11</v>
      </c>
      <c r="J24" s="240">
        <f t="shared" si="3"/>
        <v>16</v>
      </c>
      <c r="K24" s="240">
        <f t="shared" si="4"/>
        <v>27</v>
      </c>
      <c r="L24" s="338" t="s">
        <v>178</v>
      </c>
      <c r="M24" s="338"/>
    </row>
    <row r="25" spans="1:13" ht="22.5" customHeight="1">
      <c r="A25" s="400" t="s">
        <v>229</v>
      </c>
      <c r="B25" s="400"/>
      <c r="C25" s="105">
        <v>21</v>
      </c>
      <c r="D25" s="105">
        <v>27</v>
      </c>
      <c r="E25" s="105">
        <f t="shared" si="0"/>
        <v>48</v>
      </c>
      <c r="F25" s="240">
        <v>0</v>
      </c>
      <c r="G25" s="240">
        <v>0</v>
      </c>
      <c r="H25" s="240">
        <f t="shared" si="1"/>
        <v>0</v>
      </c>
      <c r="I25" s="240">
        <f t="shared" si="2"/>
        <v>21</v>
      </c>
      <c r="J25" s="240">
        <f t="shared" si="3"/>
        <v>27</v>
      </c>
      <c r="K25" s="240">
        <f t="shared" si="4"/>
        <v>48</v>
      </c>
      <c r="L25" s="338" t="s">
        <v>179</v>
      </c>
      <c r="M25" s="338"/>
    </row>
    <row r="26" spans="1:13" ht="22.5" customHeight="1">
      <c r="A26" s="400" t="s">
        <v>60</v>
      </c>
      <c r="B26" s="400"/>
      <c r="C26" s="105">
        <v>4</v>
      </c>
      <c r="D26" s="105">
        <v>5</v>
      </c>
      <c r="E26" s="105">
        <f t="shared" si="0"/>
        <v>9</v>
      </c>
      <c r="F26" s="240">
        <v>0</v>
      </c>
      <c r="G26" s="240">
        <v>0</v>
      </c>
      <c r="H26" s="240">
        <f t="shared" si="1"/>
        <v>0</v>
      </c>
      <c r="I26" s="240">
        <f t="shared" si="2"/>
        <v>4</v>
      </c>
      <c r="J26" s="240">
        <f t="shared" si="3"/>
        <v>5</v>
      </c>
      <c r="K26" s="240">
        <f t="shared" si="4"/>
        <v>9</v>
      </c>
      <c r="L26" s="338" t="s">
        <v>180</v>
      </c>
      <c r="M26" s="338"/>
    </row>
    <row r="27" spans="1:13" ht="22.5" customHeight="1" thickBot="1">
      <c r="A27" s="401" t="s">
        <v>61</v>
      </c>
      <c r="B27" s="402"/>
      <c r="C27" s="132">
        <v>86</v>
      </c>
      <c r="D27" s="132">
        <v>122</v>
      </c>
      <c r="E27" s="105">
        <f t="shared" si="0"/>
        <v>208</v>
      </c>
      <c r="F27" s="241">
        <v>0</v>
      </c>
      <c r="G27" s="241">
        <v>0</v>
      </c>
      <c r="H27" s="240">
        <f t="shared" si="1"/>
        <v>0</v>
      </c>
      <c r="I27" s="240">
        <f t="shared" si="2"/>
        <v>86</v>
      </c>
      <c r="J27" s="240">
        <f t="shared" si="3"/>
        <v>122</v>
      </c>
      <c r="K27" s="240">
        <f t="shared" si="4"/>
        <v>208</v>
      </c>
      <c r="L27" s="443" t="s">
        <v>381</v>
      </c>
      <c r="M27" s="444"/>
    </row>
    <row r="28" spans="1:13" ht="21" customHeight="1" thickBot="1" thickTop="1">
      <c r="A28" s="440" t="s">
        <v>25</v>
      </c>
      <c r="B28" s="440"/>
      <c r="C28" s="232">
        <f>SUM(C8:C27)</f>
        <v>662</v>
      </c>
      <c r="D28" s="232">
        <f aca="true" t="shared" si="5" ref="D28:K28">SUM(D8:D27)</f>
        <v>841</v>
      </c>
      <c r="E28" s="232">
        <f t="shared" si="5"/>
        <v>1503</v>
      </c>
      <c r="F28" s="232">
        <f t="shared" si="5"/>
        <v>11</v>
      </c>
      <c r="G28" s="232">
        <f t="shared" si="5"/>
        <v>13</v>
      </c>
      <c r="H28" s="232">
        <f t="shared" si="5"/>
        <v>24</v>
      </c>
      <c r="I28" s="232">
        <f t="shared" si="5"/>
        <v>673</v>
      </c>
      <c r="J28" s="232">
        <f t="shared" si="5"/>
        <v>854</v>
      </c>
      <c r="K28" s="232">
        <f t="shared" si="5"/>
        <v>1527</v>
      </c>
      <c r="L28" s="441" t="s">
        <v>298</v>
      </c>
      <c r="M28" s="441"/>
    </row>
    <row r="29" ht="13.5" thickTop="1"/>
  </sheetData>
  <sheetProtection/>
  <mergeCells count="44">
    <mergeCell ref="A1:M1"/>
    <mergeCell ref="A2:M2"/>
    <mergeCell ref="A3:F3"/>
    <mergeCell ref="G3:M3"/>
    <mergeCell ref="A4:B7"/>
    <mergeCell ref="C4:E4"/>
    <mergeCell ref="F4:H4"/>
    <mergeCell ref="I4:K4"/>
    <mergeCell ref="L4:M6"/>
    <mergeCell ref="C5:E5"/>
    <mergeCell ref="F5:H5"/>
    <mergeCell ref="I5:K5"/>
    <mergeCell ref="L8:M8"/>
    <mergeCell ref="A9:B9"/>
    <mergeCell ref="L9:M9"/>
    <mergeCell ref="A10:B10"/>
    <mergeCell ref="L10:M10"/>
    <mergeCell ref="A8:B8"/>
    <mergeCell ref="A11:B11"/>
    <mergeCell ref="L11:M11"/>
    <mergeCell ref="A12:A17"/>
    <mergeCell ref="M12:M17"/>
    <mergeCell ref="A18:B18"/>
    <mergeCell ref="L18:M18"/>
    <mergeCell ref="A19:B19"/>
    <mergeCell ref="L19:M19"/>
    <mergeCell ref="A20:B20"/>
    <mergeCell ref="L20:M20"/>
    <mergeCell ref="A21:B21"/>
    <mergeCell ref="L21:M21"/>
    <mergeCell ref="A22:B22"/>
    <mergeCell ref="L22:M22"/>
    <mergeCell ref="A23:B23"/>
    <mergeCell ref="L23:M23"/>
    <mergeCell ref="A24:B24"/>
    <mergeCell ref="L24:M24"/>
    <mergeCell ref="A28:B28"/>
    <mergeCell ref="L28:M28"/>
    <mergeCell ref="A25:B25"/>
    <mergeCell ref="L25:M25"/>
    <mergeCell ref="A26:B26"/>
    <mergeCell ref="L26:M26"/>
    <mergeCell ref="A27:B27"/>
    <mergeCell ref="L27:M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2060"/>
  </sheetPr>
  <dimension ref="A1:R43"/>
  <sheetViews>
    <sheetView rightToLeft="1" view="pageBreakPreview" zoomScale="90" zoomScaleSheetLayoutView="90" zoomScalePageLayoutView="0" workbookViewId="0" topLeftCell="A14">
      <selection activeCell="F34" sqref="F34"/>
    </sheetView>
  </sheetViews>
  <sheetFormatPr defaultColWidth="9.140625" defaultRowHeight="12.75"/>
  <cols>
    <col min="1" max="1" width="6.57421875" style="42" customWidth="1"/>
    <col min="2" max="2" width="14.57421875" style="42" customWidth="1"/>
    <col min="3" max="11" width="12.421875" style="42" customWidth="1"/>
    <col min="12" max="12" width="17.8515625" style="42" customWidth="1"/>
    <col min="13" max="13" width="5.421875" style="42" customWidth="1"/>
    <col min="14" max="16384" width="9.140625" style="42" customWidth="1"/>
  </cols>
  <sheetData>
    <row r="1" spans="1:13" ht="23.25" customHeight="1">
      <c r="A1" s="383" t="s">
        <v>627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27.75" customHeight="1">
      <c r="A2" s="426" t="s">
        <v>633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ht="22.5" customHeight="1" thickBot="1">
      <c r="A3" s="370" t="s">
        <v>444</v>
      </c>
      <c r="B3" s="370"/>
      <c r="C3" s="370"/>
      <c r="D3" s="370"/>
      <c r="E3" s="370"/>
      <c r="F3" s="370"/>
      <c r="G3" s="370"/>
      <c r="H3" s="370"/>
      <c r="I3" s="370"/>
      <c r="J3" s="370"/>
      <c r="K3" s="371" t="s">
        <v>506</v>
      </c>
      <c r="L3" s="371"/>
      <c r="M3" s="371"/>
    </row>
    <row r="4" spans="1:13" ht="22.5" customHeight="1" thickTop="1">
      <c r="A4" s="365" t="s">
        <v>29</v>
      </c>
      <c r="B4" s="365"/>
      <c r="C4" s="365" t="s">
        <v>232</v>
      </c>
      <c r="D4" s="365"/>
      <c r="E4" s="365"/>
      <c r="F4" s="365"/>
      <c r="G4" s="365"/>
      <c r="H4" s="365"/>
      <c r="I4" s="365"/>
      <c r="J4" s="365"/>
      <c r="K4" s="365"/>
      <c r="L4" s="365" t="s">
        <v>290</v>
      </c>
      <c r="M4" s="365"/>
    </row>
    <row r="5" spans="1:13" ht="22.5" customHeight="1">
      <c r="A5" s="366"/>
      <c r="B5" s="366"/>
      <c r="C5" s="366" t="s">
        <v>292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8" ht="22.5" customHeight="1">
      <c r="A6" s="366"/>
      <c r="B6" s="366"/>
      <c r="C6" s="366" t="s">
        <v>106</v>
      </c>
      <c r="D6" s="366"/>
      <c r="E6" s="366"/>
      <c r="F6" s="366" t="s">
        <v>105</v>
      </c>
      <c r="G6" s="366"/>
      <c r="H6" s="366"/>
      <c r="I6" s="366" t="s">
        <v>25</v>
      </c>
      <c r="J6" s="366"/>
      <c r="K6" s="366"/>
      <c r="L6" s="366"/>
      <c r="M6" s="366"/>
      <c r="R6" s="44"/>
    </row>
    <row r="7" spans="1:13" ht="22.5" customHeight="1">
      <c r="A7" s="366"/>
      <c r="B7" s="366"/>
      <c r="C7" s="366" t="s">
        <v>182</v>
      </c>
      <c r="D7" s="366"/>
      <c r="E7" s="366"/>
      <c r="F7" s="366" t="s">
        <v>183</v>
      </c>
      <c r="G7" s="366"/>
      <c r="H7" s="366"/>
      <c r="I7" s="570" t="s">
        <v>181</v>
      </c>
      <c r="J7" s="570"/>
      <c r="K7" s="570"/>
      <c r="L7" s="366"/>
      <c r="M7" s="366"/>
    </row>
    <row r="8" spans="1:16" ht="22.5" customHeight="1">
      <c r="A8" s="366"/>
      <c r="B8" s="366"/>
      <c r="C8" s="136" t="s">
        <v>26</v>
      </c>
      <c r="D8" s="136" t="s">
        <v>27</v>
      </c>
      <c r="E8" s="136" t="s">
        <v>25</v>
      </c>
      <c r="F8" s="136" t="s">
        <v>26</v>
      </c>
      <c r="G8" s="136" t="s">
        <v>27</v>
      </c>
      <c r="H8" s="136" t="s">
        <v>25</v>
      </c>
      <c r="I8" s="136" t="s">
        <v>26</v>
      </c>
      <c r="J8" s="136" t="s">
        <v>27</v>
      </c>
      <c r="K8" s="136" t="s">
        <v>25</v>
      </c>
      <c r="L8" s="366"/>
      <c r="M8" s="366"/>
      <c r="P8" s="128"/>
    </row>
    <row r="9" spans="1:13" s="41" customFormat="1" ht="25.5" customHeight="1" thickBot="1">
      <c r="A9" s="377"/>
      <c r="B9" s="377"/>
      <c r="C9" s="134" t="s">
        <v>296</v>
      </c>
      <c r="D9" s="134" t="s">
        <v>297</v>
      </c>
      <c r="E9" s="134" t="s">
        <v>298</v>
      </c>
      <c r="F9" s="134" t="s">
        <v>296</v>
      </c>
      <c r="G9" s="134" t="s">
        <v>297</v>
      </c>
      <c r="H9" s="134" t="s">
        <v>298</v>
      </c>
      <c r="I9" s="134" t="s">
        <v>184</v>
      </c>
      <c r="J9" s="134" t="s">
        <v>185</v>
      </c>
      <c r="K9" s="134" t="s">
        <v>298</v>
      </c>
      <c r="L9" s="377"/>
      <c r="M9" s="377"/>
    </row>
    <row r="10" spans="1:13" s="41" customFormat="1" ht="25.5" customHeight="1">
      <c r="A10" s="418" t="s">
        <v>41</v>
      </c>
      <c r="B10" s="418"/>
      <c r="C10" s="136">
        <v>79</v>
      </c>
      <c r="D10" s="136">
        <v>85</v>
      </c>
      <c r="E10" s="105">
        <f>SUM(C10:D10)</f>
        <v>164</v>
      </c>
      <c r="F10" s="105">
        <v>90</v>
      </c>
      <c r="G10" s="105">
        <v>86</v>
      </c>
      <c r="H10" s="105">
        <f>SUM(F10:G10)</f>
        <v>176</v>
      </c>
      <c r="I10" s="105">
        <f>SUM(C10,F10)</f>
        <v>169</v>
      </c>
      <c r="J10" s="105">
        <f>SUM(G10,D10)</f>
        <v>171</v>
      </c>
      <c r="K10" s="105">
        <f>SUM(I10:J10)</f>
        <v>340</v>
      </c>
      <c r="L10" s="579" t="s">
        <v>429</v>
      </c>
      <c r="M10" s="579"/>
    </row>
    <row r="11" spans="1:18" ht="18.75" customHeight="1">
      <c r="A11" s="360" t="s">
        <v>42</v>
      </c>
      <c r="B11" s="360"/>
      <c r="C11" s="105">
        <v>9</v>
      </c>
      <c r="D11" s="105">
        <v>8</v>
      </c>
      <c r="E11" s="105">
        <f aca="true" t="shared" si="0" ref="E11:E29">SUM(C11:D11)</f>
        <v>17</v>
      </c>
      <c r="F11" s="105">
        <v>8</v>
      </c>
      <c r="G11" s="105">
        <v>7</v>
      </c>
      <c r="H11" s="105">
        <f aca="true" t="shared" si="1" ref="H11:H29">SUM(F11:G11)</f>
        <v>15</v>
      </c>
      <c r="I11" s="105">
        <f aca="true" t="shared" si="2" ref="I11:I29">SUM(C11,F11)</f>
        <v>17</v>
      </c>
      <c r="J11" s="105">
        <f aca="true" t="shared" si="3" ref="J11:J29">SUM(G11,D11)</f>
        <v>15</v>
      </c>
      <c r="K11" s="105">
        <f aca="true" t="shared" si="4" ref="K11:K29">SUM(I11:J11)</f>
        <v>32</v>
      </c>
      <c r="L11" s="372" t="s">
        <v>375</v>
      </c>
      <c r="M11" s="372"/>
      <c r="R11" s="97"/>
    </row>
    <row r="12" spans="1:13" ht="18.75" customHeight="1">
      <c r="A12" s="360" t="s">
        <v>43</v>
      </c>
      <c r="B12" s="360"/>
      <c r="C12" s="105">
        <v>30</v>
      </c>
      <c r="D12" s="105">
        <v>27</v>
      </c>
      <c r="E12" s="105">
        <f t="shared" si="0"/>
        <v>57</v>
      </c>
      <c r="F12" s="105">
        <v>25</v>
      </c>
      <c r="G12" s="105">
        <v>15</v>
      </c>
      <c r="H12" s="105">
        <f t="shared" si="1"/>
        <v>40</v>
      </c>
      <c r="I12" s="105">
        <f t="shared" si="2"/>
        <v>55</v>
      </c>
      <c r="J12" s="105">
        <f t="shared" si="3"/>
        <v>42</v>
      </c>
      <c r="K12" s="105">
        <f t="shared" si="4"/>
        <v>97</v>
      </c>
      <c r="L12" s="372" t="s">
        <v>171</v>
      </c>
      <c r="M12" s="372"/>
    </row>
    <row r="13" spans="1:13" ht="18.75" customHeight="1">
      <c r="A13" s="360" t="s">
        <v>228</v>
      </c>
      <c r="B13" s="360"/>
      <c r="C13" s="105">
        <v>60</v>
      </c>
      <c r="D13" s="105">
        <v>51</v>
      </c>
      <c r="E13" s="105">
        <f t="shared" si="0"/>
        <v>111</v>
      </c>
      <c r="F13" s="105">
        <v>54</v>
      </c>
      <c r="G13" s="105">
        <v>51</v>
      </c>
      <c r="H13" s="105">
        <f t="shared" si="1"/>
        <v>105</v>
      </c>
      <c r="I13" s="105">
        <f t="shared" si="2"/>
        <v>114</v>
      </c>
      <c r="J13" s="105">
        <f t="shared" si="3"/>
        <v>102</v>
      </c>
      <c r="K13" s="105">
        <f t="shared" si="4"/>
        <v>216</v>
      </c>
      <c r="L13" s="372" t="s">
        <v>305</v>
      </c>
      <c r="M13" s="372"/>
    </row>
    <row r="14" spans="1:13" ht="18.75" customHeight="1">
      <c r="A14" s="348" t="s">
        <v>608</v>
      </c>
      <c r="B14" s="109" t="s">
        <v>263</v>
      </c>
      <c r="C14" s="105">
        <v>24</v>
      </c>
      <c r="D14" s="105">
        <v>12</v>
      </c>
      <c r="E14" s="105">
        <f t="shared" si="0"/>
        <v>36</v>
      </c>
      <c r="F14" s="105">
        <v>15</v>
      </c>
      <c r="G14" s="105">
        <v>12</v>
      </c>
      <c r="H14" s="105">
        <f t="shared" si="1"/>
        <v>27</v>
      </c>
      <c r="I14" s="105">
        <f t="shared" si="2"/>
        <v>39</v>
      </c>
      <c r="J14" s="105">
        <f t="shared" si="3"/>
        <v>24</v>
      </c>
      <c r="K14" s="105">
        <f t="shared" si="4"/>
        <v>63</v>
      </c>
      <c r="L14" s="221" t="s">
        <v>564</v>
      </c>
      <c r="M14" s="351" t="s">
        <v>172</v>
      </c>
    </row>
    <row r="15" spans="1:13" ht="18.75" customHeight="1">
      <c r="A15" s="349"/>
      <c r="B15" s="109" t="s">
        <v>264</v>
      </c>
      <c r="C15" s="105">
        <v>88</v>
      </c>
      <c r="D15" s="105">
        <v>86</v>
      </c>
      <c r="E15" s="105">
        <f t="shared" si="0"/>
        <v>174</v>
      </c>
      <c r="F15" s="105">
        <v>73</v>
      </c>
      <c r="G15" s="105">
        <v>72</v>
      </c>
      <c r="H15" s="105">
        <f t="shared" si="1"/>
        <v>145</v>
      </c>
      <c r="I15" s="105">
        <f t="shared" si="2"/>
        <v>161</v>
      </c>
      <c r="J15" s="105">
        <f t="shared" si="3"/>
        <v>158</v>
      </c>
      <c r="K15" s="105">
        <f t="shared" si="4"/>
        <v>319</v>
      </c>
      <c r="L15" s="221" t="s">
        <v>565</v>
      </c>
      <c r="M15" s="352"/>
    </row>
    <row r="16" spans="1:13" ht="18.75" customHeight="1">
      <c r="A16" s="349"/>
      <c r="B16" s="109" t="s">
        <v>265</v>
      </c>
      <c r="C16" s="105">
        <v>98</v>
      </c>
      <c r="D16" s="105">
        <v>95</v>
      </c>
      <c r="E16" s="105">
        <f t="shared" si="0"/>
        <v>193</v>
      </c>
      <c r="F16" s="105">
        <v>105</v>
      </c>
      <c r="G16" s="105">
        <v>71</v>
      </c>
      <c r="H16" s="105">
        <f t="shared" si="1"/>
        <v>176</v>
      </c>
      <c r="I16" s="105">
        <f t="shared" si="2"/>
        <v>203</v>
      </c>
      <c r="J16" s="105">
        <f t="shared" si="3"/>
        <v>166</v>
      </c>
      <c r="K16" s="105">
        <f t="shared" si="4"/>
        <v>369</v>
      </c>
      <c r="L16" s="234" t="s">
        <v>566</v>
      </c>
      <c r="M16" s="352"/>
    </row>
    <row r="17" spans="1:13" ht="18.75" customHeight="1">
      <c r="A17" s="349"/>
      <c r="B17" s="109" t="s">
        <v>266</v>
      </c>
      <c r="C17" s="105">
        <v>0</v>
      </c>
      <c r="D17" s="105">
        <v>0</v>
      </c>
      <c r="E17" s="105">
        <f t="shared" si="0"/>
        <v>0</v>
      </c>
      <c r="F17" s="105">
        <v>0</v>
      </c>
      <c r="G17" s="105">
        <v>0</v>
      </c>
      <c r="H17" s="105">
        <f t="shared" si="1"/>
        <v>0</v>
      </c>
      <c r="I17" s="105">
        <f t="shared" si="2"/>
        <v>0</v>
      </c>
      <c r="J17" s="105">
        <f t="shared" si="3"/>
        <v>0</v>
      </c>
      <c r="K17" s="105">
        <f t="shared" si="4"/>
        <v>0</v>
      </c>
      <c r="L17" s="234" t="s">
        <v>376</v>
      </c>
      <c r="M17" s="352"/>
    </row>
    <row r="18" spans="1:13" ht="18.75" customHeight="1">
      <c r="A18" s="349"/>
      <c r="B18" s="109" t="s">
        <v>267</v>
      </c>
      <c r="C18" s="105">
        <v>46</v>
      </c>
      <c r="D18" s="105">
        <v>30</v>
      </c>
      <c r="E18" s="105">
        <f t="shared" si="0"/>
        <v>76</v>
      </c>
      <c r="F18" s="105">
        <v>23</v>
      </c>
      <c r="G18" s="105">
        <v>28</v>
      </c>
      <c r="H18" s="105">
        <f t="shared" si="1"/>
        <v>51</v>
      </c>
      <c r="I18" s="105">
        <f t="shared" si="2"/>
        <v>69</v>
      </c>
      <c r="J18" s="105">
        <f t="shared" si="3"/>
        <v>58</v>
      </c>
      <c r="K18" s="105">
        <f t="shared" si="4"/>
        <v>127</v>
      </c>
      <c r="L18" s="234" t="s">
        <v>377</v>
      </c>
      <c r="M18" s="352"/>
    </row>
    <row r="19" spans="1:13" ht="18.75" customHeight="1">
      <c r="A19" s="350"/>
      <c r="B19" s="109" t="s">
        <v>268</v>
      </c>
      <c r="C19" s="105">
        <v>86</v>
      </c>
      <c r="D19" s="105">
        <v>81</v>
      </c>
      <c r="E19" s="105">
        <f t="shared" si="0"/>
        <v>167</v>
      </c>
      <c r="F19" s="105">
        <v>105</v>
      </c>
      <c r="G19" s="105">
        <v>94</v>
      </c>
      <c r="H19" s="105">
        <f t="shared" si="1"/>
        <v>199</v>
      </c>
      <c r="I19" s="105">
        <f t="shared" si="2"/>
        <v>191</v>
      </c>
      <c r="J19" s="105">
        <f t="shared" si="3"/>
        <v>175</v>
      </c>
      <c r="K19" s="105">
        <f t="shared" si="4"/>
        <v>366</v>
      </c>
      <c r="L19" s="222" t="s">
        <v>378</v>
      </c>
      <c r="M19" s="353"/>
    </row>
    <row r="20" spans="1:13" ht="18.75" customHeight="1">
      <c r="A20" s="360" t="s">
        <v>52</v>
      </c>
      <c r="B20" s="360"/>
      <c r="C20" s="105">
        <v>0</v>
      </c>
      <c r="D20" s="105">
        <v>0</v>
      </c>
      <c r="E20" s="105">
        <f t="shared" si="0"/>
        <v>0</v>
      </c>
      <c r="F20" s="105">
        <v>0</v>
      </c>
      <c r="G20" s="105">
        <v>0</v>
      </c>
      <c r="H20" s="105">
        <f t="shared" si="1"/>
        <v>0</v>
      </c>
      <c r="I20" s="105">
        <f t="shared" si="2"/>
        <v>0</v>
      </c>
      <c r="J20" s="105">
        <f t="shared" si="3"/>
        <v>0</v>
      </c>
      <c r="K20" s="105">
        <f t="shared" si="4"/>
        <v>0</v>
      </c>
      <c r="L20" s="338" t="s">
        <v>379</v>
      </c>
      <c r="M20" s="338"/>
    </row>
    <row r="21" spans="1:13" ht="18.75" customHeight="1">
      <c r="A21" s="360" t="s">
        <v>53</v>
      </c>
      <c r="B21" s="360"/>
      <c r="C21" s="105">
        <v>91</v>
      </c>
      <c r="D21" s="105">
        <v>87</v>
      </c>
      <c r="E21" s="105">
        <f t="shared" si="0"/>
        <v>178</v>
      </c>
      <c r="F21" s="105">
        <v>87</v>
      </c>
      <c r="G21" s="105">
        <v>76</v>
      </c>
      <c r="H21" s="105">
        <f t="shared" si="1"/>
        <v>163</v>
      </c>
      <c r="I21" s="105">
        <f t="shared" si="2"/>
        <v>178</v>
      </c>
      <c r="J21" s="105">
        <f t="shared" si="3"/>
        <v>163</v>
      </c>
      <c r="K21" s="105">
        <f t="shared" si="4"/>
        <v>341</v>
      </c>
      <c r="L21" s="372" t="s">
        <v>173</v>
      </c>
      <c r="M21" s="372"/>
    </row>
    <row r="22" spans="1:13" ht="18.75" customHeight="1">
      <c r="A22" s="360" t="s">
        <v>54</v>
      </c>
      <c r="B22" s="360"/>
      <c r="C22" s="105">
        <v>72</v>
      </c>
      <c r="D22" s="105">
        <v>68</v>
      </c>
      <c r="E22" s="105">
        <f t="shared" si="0"/>
        <v>140</v>
      </c>
      <c r="F22" s="105">
        <v>78</v>
      </c>
      <c r="G22" s="105">
        <v>69</v>
      </c>
      <c r="H22" s="105">
        <f t="shared" si="1"/>
        <v>147</v>
      </c>
      <c r="I22" s="105">
        <f t="shared" si="2"/>
        <v>150</v>
      </c>
      <c r="J22" s="105">
        <f t="shared" si="3"/>
        <v>137</v>
      </c>
      <c r="K22" s="105">
        <f t="shared" si="4"/>
        <v>287</v>
      </c>
      <c r="L22" s="372" t="s">
        <v>174</v>
      </c>
      <c r="M22" s="372"/>
    </row>
    <row r="23" spans="1:13" ht="18.75" customHeight="1">
      <c r="A23" s="360" t="s">
        <v>55</v>
      </c>
      <c r="B23" s="360"/>
      <c r="C23" s="105">
        <v>12</v>
      </c>
      <c r="D23" s="105">
        <v>9</v>
      </c>
      <c r="E23" s="105">
        <f t="shared" si="0"/>
        <v>21</v>
      </c>
      <c r="F23" s="105">
        <v>14</v>
      </c>
      <c r="G23" s="105">
        <v>10</v>
      </c>
      <c r="H23" s="105">
        <f t="shared" si="1"/>
        <v>24</v>
      </c>
      <c r="I23" s="105">
        <f t="shared" si="2"/>
        <v>26</v>
      </c>
      <c r="J23" s="105">
        <f t="shared" si="3"/>
        <v>19</v>
      </c>
      <c r="K23" s="105">
        <f t="shared" si="4"/>
        <v>45</v>
      </c>
      <c r="L23" s="372" t="s">
        <v>175</v>
      </c>
      <c r="M23" s="372"/>
    </row>
    <row r="24" spans="1:13" ht="18.75" customHeight="1">
      <c r="A24" s="422" t="s">
        <v>134</v>
      </c>
      <c r="B24" s="422"/>
      <c r="C24" s="114">
        <v>10</v>
      </c>
      <c r="D24" s="114">
        <v>7</v>
      </c>
      <c r="E24" s="105">
        <f t="shared" si="0"/>
        <v>17</v>
      </c>
      <c r="F24" s="105">
        <v>2</v>
      </c>
      <c r="G24" s="105">
        <v>8</v>
      </c>
      <c r="H24" s="105">
        <f t="shared" si="1"/>
        <v>10</v>
      </c>
      <c r="I24" s="105">
        <f t="shared" si="2"/>
        <v>12</v>
      </c>
      <c r="J24" s="105">
        <f t="shared" si="3"/>
        <v>15</v>
      </c>
      <c r="K24" s="105">
        <f t="shared" si="4"/>
        <v>27</v>
      </c>
      <c r="L24" s="372" t="s">
        <v>176</v>
      </c>
      <c r="M24" s="372"/>
    </row>
    <row r="25" spans="1:13" ht="18.75" customHeight="1">
      <c r="A25" s="360" t="s">
        <v>57</v>
      </c>
      <c r="B25" s="360"/>
      <c r="C25" s="105">
        <v>1</v>
      </c>
      <c r="D25" s="105">
        <v>2</v>
      </c>
      <c r="E25" s="105">
        <f t="shared" si="0"/>
        <v>3</v>
      </c>
      <c r="F25" s="105">
        <v>1</v>
      </c>
      <c r="G25" s="105">
        <v>1</v>
      </c>
      <c r="H25" s="105">
        <f t="shared" si="1"/>
        <v>2</v>
      </c>
      <c r="I25" s="105">
        <f t="shared" si="2"/>
        <v>2</v>
      </c>
      <c r="J25" s="105">
        <f t="shared" si="3"/>
        <v>3</v>
      </c>
      <c r="K25" s="105">
        <f t="shared" si="4"/>
        <v>5</v>
      </c>
      <c r="L25" s="372" t="s">
        <v>380</v>
      </c>
      <c r="M25" s="372"/>
    </row>
    <row r="26" spans="1:13" ht="18.75" customHeight="1">
      <c r="A26" s="360" t="s">
        <v>58</v>
      </c>
      <c r="B26" s="360"/>
      <c r="C26" s="105">
        <v>33</v>
      </c>
      <c r="D26" s="105">
        <v>15</v>
      </c>
      <c r="E26" s="105">
        <f t="shared" si="0"/>
        <v>48</v>
      </c>
      <c r="F26" s="105">
        <v>22</v>
      </c>
      <c r="G26" s="105">
        <v>13</v>
      </c>
      <c r="H26" s="105">
        <f t="shared" si="1"/>
        <v>35</v>
      </c>
      <c r="I26" s="105">
        <f t="shared" si="2"/>
        <v>55</v>
      </c>
      <c r="J26" s="105">
        <f t="shared" si="3"/>
        <v>28</v>
      </c>
      <c r="K26" s="105">
        <f t="shared" si="4"/>
        <v>83</v>
      </c>
      <c r="L26" s="372" t="s">
        <v>178</v>
      </c>
      <c r="M26" s="372"/>
    </row>
    <row r="27" spans="1:13" ht="18.75" customHeight="1">
      <c r="A27" s="360" t="s">
        <v>229</v>
      </c>
      <c r="B27" s="360"/>
      <c r="C27" s="105">
        <v>60</v>
      </c>
      <c r="D27" s="105">
        <v>46</v>
      </c>
      <c r="E27" s="105">
        <f t="shared" si="0"/>
        <v>106</v>
      </c>
      <c r="F27" s="105">
        <v>81</v>
      </c>
      <c r="G27" s="105">
        <v>53</v>
      </c>
      <c r="H27" s="105">
        <f t="shared" si="1"/>
        <v>134</v>
      </c>
      <c r="I27" s="105">
        <f t="shared" si="2"/>
        <v>141</v>
      </c>
      <c r="J27" s="105">
        <f t="shared" si="3"/>
        <v>99</v>
      </c>
      <c r="K27" s="105">
        <f t="shared" si="4"/>
        <v>240</v>
      </c>
      <c r="L27" s="372" t="s">
        <v>179</v>
      </c>
      <c r="M27" s="372"/>
    </row>
    <row r="28" spans="1:13" ht="18.75" customHeight="1">
      <c r="A28" s="360" t="s">
        <v>60</v>
      </c>
      <c r="B28" s="360"/>
      <c r="C28" s="257">
        <v>11</v>
      </c>
      <c r="D28" s="257">
        <v>4</v>
      </c>
      <c r="E28" s="105">
        <f t="shared" si="0"/>
        <v>15</v>
      </c>
      <c r="F28" s="105">
        <v>9</v>
      </c>
      <c r="G28" s="105">
        <v>11</v>
      </c>
      <c r="H28" s="105">
        <f t="shared" si="1"/>
        <v>20</v>
      </c>
      <c r="I28" s="105">
        <f t="shared" si="2"/>
        <v>20</v>
      </c>
      <c r="J28" s="105">
        <f t="shared" si="3"/>
        <v>15</v>
      </c>
      <c r="K28" s="105">
        <f t="shared" si="4"/>
        <v>35</v>
      </c>
      <c r="L28" s="372" t="s">
        <v>180</v>
      </c>
      <c r="M28" s="372"/>
    </row>
    <row r="29" spans="1:13" ht="18.75" customHeight="1" thickBot="1">
      <c r="A29" s="419" t="s">
        <v>61</v>
      </c>
      <c r="B29" s="419"/>
      <c r="C29" s="108">
        <v>16</v>
      </c>
      <c r="D29" s="258">
        <v>12</v>
      </c>
      <c r="E29" s="105">
        <f t="shared" si="0"/>
        <v>28</v>
      </c>
      <c r="F29" s="105">
        <v>15</v>
      </c>
      <c r="G29" s="105">
        <v>10</v>
      </c>
      <c r="H29" s="105">
        <f t="shared" si="1"/>
        <v>25</v>
      </c>
      <c r="I29" s="105">
        <f t="shared" si="2"/>
        <v>31</v>
      </c>
      <c r="J29" s="105">
        <f t="shared" si="3"/>
        <v>22</v>
      </c>
      <c r="K29" s="105">
        <f t="shared" si="4"/>
        <v>53</v>
      </c>
      <c r="L29" s="380" t="s">
        <v>381</v>
      </c>
      <c r="M29" s="381"/>
    </row>
    <row r="30" spans="1:13" ht="18.75" customHeight="1" thickBot="1">
      <c r="A30" s="359" t="s">
        <v>25</v>
      </c>
      <c r="B30" s="359"/>
      <c r="C30" s="96">
        <f>SUM(C10:C29)</f>
        <v>826</v>
      </c>
      <c r="D30" s="96">
        <f aca="true" t="shared" si="5" ref="D30:J30">SUM(D10:D29)</f>
        <v>725</v>
      </c>
      <c r="E30" s="96">
        <f t="shared" si="5"/>
        <v>1551</v>
      </c>
      <c r="F30" s="96">
        <f t="shared" si="5"/>
        <v>807</v>
      </c>
      <c r="G30" s="96">
        <f t="shared" si="5"/>
        <v>687</v>
      </c>
      <c r="H30" s="96">
        <f t="shared" si="5"/>
        <v>1494</v>
      </c>
      <c r="I30" s="96">
        <f t="shared" si="5"/>
        <v>1633</v>
      </c>
      <c r="J30" s="96">
        <f t="shared" si="5"/>
        <v>1412</v>
      </c>
      <c r="K30" s="96">
        <f>SUM(K10:K29)</f>
        <v>3045</v>
      </c>
      <c r="L30" s="358" t="s">
        <v>298</v>
      </c>
      <c r="M30" s="358"/>
    </row>
    <row r="31" spans="12:13" ht="16.5" thickTop="1">
      <c r="L31" s="578"/>
      <c r="M31" s="578"/>
    </row>
    <row r="32" spans="12:14" ht="12.75">
      <c r="L32" s="41"/>
      <c r="M32" s="41"/>
      <c r="N32" s="41"/>
    </row>
    <row r="33" spans="12:14" ht="12.75">
      <c r="L33" s="41"/>
      <c r="M33" s="41"/>
      <c r="N33" s="41"/>
    </row>
    <row r="34" spans="12:14" ht="12.75">
      <c r="L34" s="41"/>
      <c r="M34" s="41"/>
      <c r="N34" s="41"/>
    </row>
    <row r="35" spans="12:14" ht="12.75">
      <c r="L35" s="41"/>
      <c r="M35" s="41"/>
      <c r="N35" s="41"/>
    </row>
    <row r="36" spans="12:14" ht="12.75">
      <c r="L36" s="41"/>
      <c r="M36" s="41"/>
      <c r="N36" s="41"/>
    </row>
    <row r="37" spans="6:14" ht="12.75">
      <c r="F37" s="42" t="s">
        <v>642</v>
      </c>
      <c r="L37" s="41"/>
      <c r="M37" s="41"/>
      <c r="N37" s="41"/>
    </row>
    <row r="38" spans="12:14" ht="12.75">
      <c r="L38" s="41"/>
      <c r="M38" s="41"/>
      <c r="N38" s="41"/>
    </row>
    <row r="39" spans="12:14" ht="12.75">
      <c r="L39" s="41"/>
      <c r="M39" s="41"/>
      <c r="N39" s="41"/>
    </row>
    <row r="40" spans="12:14" ht="12.75">
      <c r="L40" s="41"/>
      <c r="M40" s="41"/>
      <c r="N40" s="41"/>
    </row>
    <row r="41" spans="12:14" ht="12.75">
      <c r="L41" s="41"/>
      <c r="M41" s="41"/>
      <c r="N41" s="41"/>
    </row>
    <row r="42" spans="12:14" ht="12.75">
      <c r="L42" s="41"/>
      <c r="M42" s="41"/>
      <c r="N42" s="41"/>
    </row>
    <row r="43" spans="12:14" ht="12.75">
      <c r="L43" s="41"/>
      <c r="M43" s="41"/>
      <c r="N43" s="41"/>
    </row>
  </sheetData>
  <sheetProtection/>
  <mergeCells count="47">
    <mergeCell ref="L10:M10"/>
    <mergeCell ref="L20:M20"/>
    <mergeCell ref="A29:B29"/>
    <mergeCell ref="A28:B28"/>
    <mergeCell ref="A24:B24"/>
    <mergeCell ref="A20:B20"/>
    <mergeCell ref="A23:B23"/>
    <mergeCell ref="L28:M28"/>
    <mergeCell ref="I6:K6"/>
    <mergeCell ref="M14:M19"/>
    <mergeCell ref="F7:H7"/>
    <mergeCell ref="A27:B27"/>
    <mergeCell ref="A26:B26"/>
    <mergeCell ref="A12:B12"/>
    <mergeCell ref="A13:B13"/>
    <mergeCell ref="A21:B21"/>
    <mergeCell ref="A11:B11"/>
    <mergeCell ref="C7:E7"/>
    <mergeCell ref="A1:M1"/>
    <mergeCell ref="A2:M2"/>
    <mergeCell ref="L4:M9"/>
    <mergeCell ref="A4:B9"/>
    <mergeCell ref="C6:E6"/>
    <mergeCell ref="C5:K5"/>
    <mergeCell ref="C4:K4"/>
    <mergeCell ref="A3:J3"/>
    <mergeCell ref="K3:M3"/>
    <mergeCell ref="F6:H6"/>
    <mergeCell ref="A30:B30"/>
    <mergeCell ref="L11:M11"/>
    <mergeCell ref="L13:M13"/>
    <mergeCell ref="I7:K7"/>
    <mergeCell ref="A14:A19"/>
    <mergeCell ref="A22:B22"/>
    <mergeCell ref="L27:M27"/>
    <mergeCell ref="A25:B25"/>
    <mergeCell ref="L12:M12"/>
    <mergeCell ref="A10:B10"/>
    <mergeCell ref="L31:M31"/>
    <mergeCell ref="L23:M23"/>
    <mergeCell ref="L24:M24"/>
    <mergeCell ref="L21:M21"/>
    <mergeCell ref="L29:M29"/>
    <mergeCell ref="L22:M22"/>
    <mergeCell ref="L25:M25"/>
    <mergeCell ref="L30:M30"/>
    <mergeCell ref="L26:M2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J26"/>
  <sheetViews>
    <sheetView rightToLeft="1" view="pageBreakPreview" zoomScaleNormal="75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4.57421875" style="0" customWidth="1"/>
    <col min="2" max="2" width="10.421875" style="0" customWidth="1"/>
    <col min="3" max="3" width="15.7109375" style="0" customWidth="1"/>
    <col min="4" max="4" width="19.140625" style="0" customWidth="1"/>
    <col min="5" max="8" width="15.7109375" style="0" customWidth="1"/>
    <col min="9" max="9" width="16.421875" style="0" customWidth="1"/>
    <col min="10" max="10" width="5.8515625" style="0" customWidth="1"/>
  </cols>
  <sheetData>
    <row r="1" spans="1:10" ht="39.75" customHeight="1">
      <c r="A1" s="339" t="s">
        <v>573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39.75" customHeight="1">
      <c r="A2" s="339" t="s">
        <v>568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21" customHeight="1" thickBot="1">
      <c r="A3" s="345" t="s">
        <v>463</v>
      </c>
      <c r="B3" s="345"/>
      <c r="C3" s="345"/>
      <c r="D3" s="345"/>
      <c r="E3" s="345"/>
      <c r="F3" s="345"/>
      <c r="G3" s="345"/>
      <c r="H3" s="345"/>
      <c r="I3" s="346" t="s">
        <v>464</v>
      </c>
      <c r="J3" s="346"/>
    </row>
    <row r="4" spans="1:10" ht="34.5" customHeight="1" thickTop="1">
      <c r="A4" s="340" t="s">
        <v>29</v>
      </c>
      <c r="B4" s="340"/>
      <c r="C4" s="144" t="s">
        <v>451</v>
      </c>
      <c r="D4" s="217" t="s">
        <v>126</v>
      </c>
      <c r="E4" s="217" t="s">
        <v>452</v>
      </c>
      <c r="F4" s="217" t="s">
        <v>453</v>
      </c>
      <c r="G4" s="217" t="s">
        <v>454</v>
      </c>
      <c r="H4" s="217" t="s">
        <v>455</v>
      </c>
      <c r="I4" s="340" t="s">
        <v>290</v>
      </c>
      <c r="J4" s="340"/>
    </row>
    <row r="5" spans="1:10" ht="46.5" customHeight="1" thickBot="1">
      <c r="A5" s="341"/>
      <c r="B5" s="341"/>
      <c r="C5" s="90" t="s">
        <v>457</v>
      </c>
      <c r="D5" s="90" t="s">
        <v>186</v>
      </c>
      <c r="E5" s="90" t="s">
        <v>516</v>
      </c>
      <c r="F5" s="90" t="s">
        <v>291</v>
      </c>
      <c r="G5" s="90" t="s">
        <v>458</v>
      </c>
      <c r="H5" s="90" t="s">
        <v>295</v>
      </c>
      <c r="I5" s="341"/>
      <c r="J5" s="341"/>
    </row>
    <row r="6" spans="1:10" ht="15.75">
      <c r="A6" s="342" t="s">
        <v>41</v>
      </c>
      <c r="B6" s="342"/>
      <c r="C6" s="251">
        <v>47</v>
      </c>
      <c r="D6" s="251">
        <v>12804</v>
      </c>
      <c r="E6" s="251">
        <v>278</v>
      </c>
      <c r="F6" s="251">
        <v>139</v>
      </c>
      <c r="G6" s="251">
        <v>40</v>
      </c>
      <c r="H6" s="251">
        <v>30</v>
      </c>
      <c r="I6" s="343" t="s">
        <v>429</v>
      </c>
      <c r="J6" s="344"/>
    </row>
    <row r="7" spans="1:10" ht="15.75">
      <c r="A7" s="347" t="s">
        <v>42</v>
      </c>
      <c r="B7" s="347"/>
      <c r="C7" s="105">
        <v>46</v>
      </c>
      <c r="D7" s="105">
        <v>8580</v>
      </c>
      <c r="E7" s="105">
        <v>369</v>
      </c>
      <c r="F7" s="105">
        <v>158</v>
      </c>
      <c r="G7" s="105">
        <v>45</v>
      </c>
      <c r="H7" s="105">
        <v>27</v>
      </c>
      <c r="I7" s="338" t="s">
        <v>375</v>
      </c>
      <c r="J7" s="338"/>
    </row>
    <row r="8" spans="1:10" ht="15.75">
      <c r="A8" s="236" t="s">
        <v>43</v>
      </c>
      <c r="B8" s="219"/>
      <c r="C8" s="105">
        <v>67</v>
      </c>
      <c r="D8" s="105">
        <v>11946</v>
      </c>
      <c r="E8" s="105">
        <v>339</v>
      </c>
      <c r="F8" s="105">
        <v>245</v>
      </c>
      <c r="G8" s="105">
        <v>62</v>
      </c>
      <c r="H8" s="105">
        <v>42</v>
      </c>
      <c r="I8" s="338" t="s">
        <v>171</v>
      </c>
      <c r="J8" s="338"/>
    </row>
    <row r="9" spans="1:10" ht="15.75">
      <c r="A9" s="236" t="s">
        <v>44</v>
      </c>
      <c r="B9" s="219"/>
      <c r="C9" s="105">
        <v>32</v>
      </c>
      <c r="D9" s="105">
        <v>6938</v>
      </c>
      <c r="E9" s="105">
        <v>345</v>
      </c>
      <c r="F9" s="105">
        <v>114</v>
      </c>
      <c r="G9" s="105">
        <v>32</v>
      </c>
      <c r="H9" s="105">
        <v>29</v>
      </c>
      <c r="I9" s="338" t="s">
        <v>305</v>
      </c>
      <c r="J9" s="338"/>
    </row>
    <row r="10" spans="1:10" ht="15.75" customHeight="1">
      <c r="A10" s="348" t="s">
        <v>608</v>
      </c>
      <c r="B10" s="220" t="s">
        <v>365</v>
      </c>
      <c r="C10" s="105">
        <v>28</v>
      </c>
      <c r="D10" s="105">
        <v>8619</v>
      </c>
      <c r="E10" s="105">
        <v>397</v>
      </c>
      <c r="F10" s="105">
        <v>165</v>
      </c>
      <c r="G10" s="105">
        <v>25</v>
      </c>
      <c r="H10" s="105">
        <v>27</v>
      </c>
      <c r="I10" s="169" t="s">
        <v>564</v>
      </c>
      <c r="J10" s="351" t="s">
        <v>172</v>
      </c>
    </row>
    <row r="11" spans="1:10" ht="15.75">
      <c r="A11" s="349"/>
      <c r="B11" s="220" t="s">
        <v>264</v>
      </c>
      <c r="C11" s="105">
        <v>51</v>
      </c>
      <c r="D11" s="105">
        <v>14953</v>
      </c>
      <c r="E11" s="105">
        <v>470</v>
      </c>
      <c r="F11" s="105">
        <v>213</v>
      </c>
      <c r="G11" s="105">
        <v>46</v>
      </c>
      <c r="H11" s="105">
        <v>44</v>
      </c>
      <c r="I11" s="169" t="s">
        <v>565</v>
      </c>
      <c r="J11" s="352"/>
    </row>
    <row r="12" spans="1:10" ht="15.75">
      <c r="A12" s="349"/>
      <c r="B12" s="220" t="s">
        <v>265</v>
      </c>
      <c r="C12" s="105">
        <v>20</v>
      </c>
      <c r="D12" s="105">
        <v>6072</v>
      </c>
      <c r="E12" s="105">
        <v>169</v>
      </c>
      <c r="F12" s="105">
        <v>77</v>
      </c>
      <c r="G12" s="105">
        <v>20</v>
      </c>
      <c r="H12" s="105">
        <v>13</v>
      </c>
      <c r="I12" s="154" t="s">
        <v>566</v>
      </c>
      <c r="J12" s="352"/>
    </row>
    <row r="13" spans="1:10" ht="15.75">
      <c r="A13" s="349"/>
      <c r="B13" s="220" t="s">
        <v>366</v>
      </c>
      <c r="C13" s="105">
        <v>32</v>
      </c>
      <c r="D13" s="105">
        <v>6587</v>
      </c>
      <c r="E13" s="105">
        <v>328</v>
      </c>
      <c r="F13" s="105">
        <v>142</v>
      </c>
      <c r="G13" s="105">
        <v>32</v>
      </c>
      <c r="H13" s="105">
        <v>31</v>
      </c>
      <c r="I13" s="154" t="s">
        <v>376</v>
      </c>
      <c r="J13" s="352"/>
    </row>
    <row r="14" spans="1:10" ht="15.75">
      <c r="A14" s="349"/>
      <c r="B14" s="220" t="s">
        <v>367</v>
      </c>
      <c r="C14" s="105">
        <v>30</v>
      </c>
      <c r="D14" s="105">
        <v>8233</v>
      </c>
      <c r="E14" s="105">
        <v>334</v>
      </c>
      <c r="F14" s="105">
        <v>135</v>
      </c>
      <c r="G14" s="105">
        <v>30</v>
      </c>
      <c r="H14" s="105">
        <v>30</v>
      </c>
      <c r="I14" s="154" t="s">
        <v>377</v>
      </c>
      <c r="J14" s="352"/>
    </row>
    <row r="15" spans="1:10" ht="15.75">
      <c r="A15" s="350"/>
      <c r="B15" s="220" t="s">
        <v>368</v>
      </c>
      <c r="C15" s="105">
        <v>20</v>
      </c>
      <c r="D15" s="105">
        <v>5924</v>
      </c>
      <c r="E15" s="105">
        <v>195</v>
      </c>
      <c r="F15" s="105">
        <v>92</v>
      </c>
      <c r="G15" s="105">
        <v>20</v>
      </c>
      <c r="H15" s="105">
        <v>20</v>
      </c>
      <c r="I15" s="171" t="s">
        <v>378</v>
      </c>
      <c r="J15" s="353"/>
    </row>
    <row r="16" spans="1:10" ht="15.75">
      <c r="A16" s="236" t="s">
        <v>52</v>
      </c>
      <c r="B16" s="219"/>
      <c r="C16" s="105">
        <v>24</v>
      </c>
      <c r="D16" s="105">
        <v>5318</v>
      </c>
      <c r="E16" s="105">
        <v>198</v>
      </c>
      <c r="F16" s="105">
        <v>87</v>
      </c>
      <c r="G16" s="105">
        <v>22</v>
      </c>
      <c r="H16" s="105">
        <v>3</v>
      </c>
      <c r="I16" s="338" t="s">
        <v>379</v>
      </c>
      <c r="J16" s="338"/>
    </row>
    <row r="17" spans="1:10" ht="15.75">
      <c r="A17" s="236" t="s">
        <v>53</v>
      </c>
      <c r="B17" s="219"/>
      <c r="C17" s="105">
        <v>42</v>
      </c>
      <c r="D17" s="105">
        <v>8650</v>
      </c>
      <c r="E17" s="105">
        <v>261</v>
      </c>
      <c r="F17" s="105">
        <v>130</v>
      </c>
      <c r="G17" s="105">
        <v>40</v>
      </c>
      <c r="H17" s="105">
        <v>42</v>
      </c>
      <c r="I17" s="338" t="s">
        <v>173</v>
      </c>
      <c r="J17" s="338"/>
    </row>
    <row r="18" spans="1:10" ht="15.75">
      <c r="A18" s="236" t="s">
        <v>534</v>
      </c>
      <c r="B18" s="219"/>
      <c r="C18" s="105">
        <v>24</v>
      </c>
      <c r="D18" s="105">
        <v>6472</v>
      </c>
      <c r="E18" s="105">
        <v>217</v>
      </c>
      <c r="F18" s="105">
        <v>105</v>
      </c>
      <c r="G18" s="105">
        <v>24</v>
      </c>
      <c r="H18" s="105">
        <v>24</v>
      </c>
      <c r="I18" s="338" t="s">
        <v>174</v>
      </c>
      <c r="J18" s="338"/>
    </row>
    <row r="19" spans="1:10" ht="15.75">
      <c r="A19" s="236" t="s">
        <v>364</v>
      </c>
      <c r="B19" s="236"/>
      <c r="C19" s="105">
        <v>47</v>
      </c>
      <c r="D19" s="105">
        <v>9970</v>
      </c>
      <c r="E19" s="105">
        <v>295</v>
      </c>
      <c r="F19" s="105">
        <v>162</v>
      </c>
      <c r="G19" s="105">
        <v>47</v>
      </c>
      <c r="H19" s="105">
        <v>40</v>
      </c>
      <c r="I19" s="338" t="s">
        <v>175</v>
      </c>
      <c r="J19" s="338"/>
    </row>
    <row r="20" spans="1:10" ht="15.75">
      <c r="A20" s="236" t="s">
        <v>134</v>
      </c>
      <c r="B20" s="219"/>
      <c r="C20" s="105">
        <v>35</v>
      </c>
      <c r="D20" s="105">
        <v>8619</v>
      </c>
      <c r="E20" s="105">
        <v>307</v>
      </c>
      <c r="F20" s="105">
        <v>123</v>
      </c>
      <c r="G20" s="105">
        <v>35</v>
      </c>
      <c r="H20" s="105">
        <v>26</v>
      </c>
      <c r="I20" s="338" t="s">
        <v>176</v>
      </c>
      <c r="J20" s="338"/>
    </row>
    <row r="21" spans="1:10" ht="15.75">
      <c r="A21" s="236" t="s">
        <v>57</v>
      </c>
      <c r="B21" s="219"/>
      <c r="C21" s="105">
        <v>20</v>
      </c>
      <c r="D21" s="105">
        <v>4126</v>
      </c>
      <c r="E21" s="105">
        <v>145</v>
      </c>
      <c r="F21" s="105">
        <v>68</v>
      </c>
      <c r="G21" s="105">
        <v>20</v>
      </c>
      <c r="H21" s="105">
        <v>18</v>
      </c>
      <c r="I21" s="338" t="s">
        <v>380</v>
      </c>
      <c r="J21" s="338"/>
    </row>
    <row r="22" spans="1:10" ht="15.75">
      <c r="A22" s="236" t="s">
        <v>58</v>
      </c>
      <c r="B22" s="219"/>
      <c r="C22" s="105">
        <v>44</v>
      </c>
      <c r="D22" s="105">
        <v>8448</v>
      </c>
      <c r="E22" s="105">
        <v>310</v>
      </c>
      <c r="F22" s="105">
        <v>127</v>
      </c>
      <c r="G22" s="105">
        <v>44</v>
      </c>
      <c r="H22" s="105">
        <v>41</v>
      </c>
      <c r="I22" s="338" t="s">
        <v>178</v>
      </c>
      <c r="J22" s="338"/>
    </row>
    <row r="23" spans="1:10" ht="15.75">
      <c r="A23" s="236" t="s">
        <v>59</v>
      </c>
      <c r="B23" s="219"/>
      <c r="C23" s="105">
        <v>32</v>
      </c>
      <c r="D23" s="105">
        <v>7413</v>
      </c>
      <c r="E23" s="105">
        <v>235</v>
      </c>
      <c r="F23" s="105">
        <v>105</v>
      </c>
      <c r="G23" s="105">
        <v>30</v>
      </c>
      <c r="H23" s="105">
        <v>16</v>
      </c>
      <c r="I23" s="338" t="s">
        <v>179</v>
      </c>
      <c r="J23" s="338"/>
    </row>
    <row r="24" spans="1:10" ht="15.75">
      <c r="A24" s="236" t="s">
        <v>60</v>
      </c>
      <c r="B24" s="219"/>
      <c r="C24" s="105">
        <v>32</v>
      </c>
      <c r="D24" s="105">
        <v>9046</v>
      </c>
      <c r="E24" s="105">
        <v>280</v>
      </c>
      <c r="F24" s="105">
        <v>172</v>
      </c>
      <c r="G24" s="105">
        <v>32</v>
      </c>
      <c r="H24" s="105">
        <v>19</v>
      </c>
      <c r="I24" s="338" t="s">
        <v>180</v>
      </c>
      <c r="J24" s="338"/>
    </row>
    <row r="25" spans="1:10" ht="16.5" thickBot="1">
      <c r="A25" s="237" t="s">
        <v>61</v>
      </c>
      <c r="B25" s="218"/>
      <c r="C25" s="107">
        <v>66</v>
      </c>
      <c r="D25" s="107">
        <v>20383</v>
      </c>
      <c r="E25" s="107">
        <v>533</v>
      </c>
      <c r="F25" s="107">
        <v>257</v>
      </c>
      <c r="G25" s="107">
        <v>62</v>
      </c>
      <c r="H25" s="107">
        <v>57</v>
      </c>
      <c r="I25" s="355" t="s">
        <v>381</v>
      </c>
      <c r="J25" s="356"/>
    </row>
    <row r="26" spans="1:10" ht="16.5" thickBot="1">
      <c r="A26" s="354" t="s">
        <v>25</v>
      </c>
      <c r="B26" s="354"/>
      <c r="C26" s="96">
        <f aca="true" t="shared" si="0" ref="C26:H26">SUM(C6:C25)</f>
        <v>739</v>
      </c>
      <c r="D26" s="96">
        <f t="shared" si="0"/>
        <v>179101</v>
      </c>
      <c r="E26" s="96">
        <f t="shared" si="0"/>
        <v>6005</v>
      </c>
      <c r="F26" s="96">
        <f t="shared" si="0"/>
        <v>2816</v>
      </c>
      <c r="G26" s="96">
        <f t="shared" si="0"/>
        <v>708</v>
      </c>
      <c r="H26" s="96">
        <f t="shared" si="0"/>
        <v>579</v>
      </c>
      <c r="I26" s="357" t="s">
        <v>298</v>
      </c>
      <c r="J26" s="357"/>
    </row>
    <row r="27" ht="13.5" thickTop="1"/>
  </sheetData>
  <sheetProtection/>
  <mergeCells count="26">
    <mergeCell ref="I18:J18"/>
    <mergeCell ref="I19:J19"/>
    <mergeCell ref="A26:B26"/>
    <mergeCell ref="I22:J22"/>
    <mergeCell ref="I23:J23"/>
    <mergeCell ref="I24:J24"/>
    <mergeCell ref="I25:J25"/>
    <mergeCell ref="I26:J26"/>
    <mergeCell ref="I20:J20"/>
    <mergeCell ref="I21:J21"/>
    <mergeCell ref="A7:B7"/>
    <mergeCell ref="I7:J7"/>
    <mergeCell ref="I8:J8"/>
    <mergeCell ref="I9:J9"/>
    <mergeCell ref="A10:A15"/>
    <mergeCell ref="J10:J15"/>
    <mergeCell ref="I16:J16"/>
    <mergeCell ref="I17:J17"/>
    <mergeCell ref="A1:J1"/>
    <mergeCell ref="A2:J2"/>
    <mergeCell ref="A4:B5"/>
    <mergeCell ref="I4:J5"/>
    <mergeCell ref="A6:B6"/>
    <mergeCell ref="I6:J6"/>
    <mergeCell ref="A3:H3"/>
    <mergeCell ref="I3:J3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2060"/>
  </sheetPr>
  <dimension ref="A1:O52"/>
  <sheetViews>
    <sheetView rightToLeft="1" view="pageBreakPreview" zoomScale="90" zoomScaleNormal="75" zoomScaleSheetLayoutView="90" zoomScalePageLayoutView="0" workbookViewId="0" topLeftCell="A1">
      <selection activeCell="D13" sqref="D13"/>
    </sheetView>
  </sheetViews>
  <sheetFormatPr defaultColWidth="9.140625" defaultRowHeight="12.75"/>
  <cols>
    <col min="1" max="1" width="6.00390625" style="42" customWidth="1"/>
    <col min="2" max="2" width="14.140625" style="42" customWidth="1"/>
    <col min="3" max="3" width="14.7109375" style="42" customWidth="1"/>
    <col min="4" max="4" width="14.00390625" style="42" customWidth="1"/>
    <col min="5" max="5" width="14.8515625" style="42" customWidth="1"/>
    <col min="6" max="6" width="13.8515625" style="42" customWidth="1"/>
    <col min="7" max="7" width="13.7109375" style="42" customWidth="1"/>
    <col min="8" max="8" width="19.7109375" style="42" customWidth="1"/>
    <col min="9" max="9" width="6.7109375" style="42" customWidth="1"/>
    <col min="10" max="16384" width="9.140625" style="42" customWidth="1"/>
  </cols>
  <sheetData>
    <row r="1" spans="1:9" ht="23.25" customHeight="1">
      <c r="A1" s="383" t="s">
        <v>549</v>
      </c>
      <c r="B1" s="383"/>
      <c r="C1" s="383"/>
      <c r="D1" s="383"/>
      <c r="E1" s="383"/>
      <c r="F1" s="383"/>
      <c r="G1" s="383"/>
      <c r="H1" s="383"/>
      <c r="I1" s="383"/>
    </row>
    <row r="2" spans="1:9" ht="30" customHeight="1">
      <c r="A2" s="534" t="s">
        <v>597</v>
      </c>
      <c r="B2" s="534"/>
      <c r="C2" s="534"/>
      <c r="D2" s="534"/>
      <c r="E2" s="534"/>
      <c r="F2" s="534"/>
      <c r="G2" s="534"/>
      <c r="H2" s="534"/>
      <c r="I2" s="534"/>
    </row>
    <row r="3" spans="1:9" s="50" customFormat="1" ht="22.5" customHeight="1">
      <c r="A3" s="534"/>
      <c r="B3" s="534"/>
      <c r="C3" s="534"/>
      <c r="D3" s="534"/>
      <c r="E3" s="534"/>
      <c r="F3" s="534"/>
      <c r="G3" s="534"/>
      <c r="H3" s="534"/>
      <c r="I3" s="534"/>
    </row>
    <row r="4" spans="1:9" s="50" customFormat="1" ht="21" customHeight="1" thickBot="1">
      <c r="A4" s="427" t="s">
        <v>507</v>
      </c>
      <c r="B4" s="427"/>
      <c r="C4" s="427"/>
      <c r="D4" s="427"/>
      <c r="E4" s="427"/>
      <c r="F4" s="428" t="s">
        <v>508</v>
      </c>
      <c r="G4" s="428"/>
      <c r="H4" s="428"/>
      <c r="I4" s="428"/>
    </row>
    <row r="5" spans="1:9" ht="19.5" customHeight="1" thickTop="1">
      <c r="A5" s="365" t="s">
        <v>29</v>
      </c>
      <c r="B5" s="365"/>
      <c r="C5" s="365" t="s">
        <v>127</v>
      </c>
      <c r="D5" s="365"/>
      <c r="E5" s="365"/>
      <c r="F5" s="365"/>
      <c r="G5" s="365"/>
      <c r="H5" s="365" t="s">
        <v>290</v>
      </c>
      <c r="I5" s="365"/>
    </row>
    <row r="6" spans="1:9" ht="21" customHeight="1">
      <c r="A6" s="366"/>
      <c r="B6" s="366"/>
      <c r="C6" s="366" t="s">
        <v>187</v>
      </c>
      <c r="D6" s="366"/>
      <c r="E6" s="366"/>
      <c r="F6" s="366"/>
      <c r="G6" s="366"/>
      <c r="H6" s="366"/>
      <c r="I6" s="366"/>
    </row>
    <row r="7" spans="1:9" ht="16.5" customHeight="1">
      <c r="A7" s="366"/>
      <c r="B7" s="366"/>
      <c r="C7" s="144" t="s">
        <v>109</v>
      </c>
      <c r="D7" s="144" t="s">
        <v>110</v>
      </c>
      <c r="E7" s="144" t="s">
        <v>111</v>
      </c>
      <c r="F7" s="144" t="s">
        <v>125</v>
      </c>
      <c r="G7" s="144" t="s">
        <v>25</v>
      </c>
      <c r="H7" s="366"/>
      <c r="I7" s="366"/>
    </row>
    <row r="8" spans="1:9" ht="28.5" customHeight="1" thickBot="1">
      <c r="A8" s="377"/>
      <c r="B8" s="377"/>
      <c r="C8" s="90" t="s">
        <v>188</v>
      </c>
      <c r="D8" s="90" t="s">
        <v>189</v>
      </c>
      <c r="E8" s="90" t="s">
        <v>190</v>
      </c>
      <c r="F8" s="90" t="s">
        <v>191</v>
      </c>
      <c r="G8" s="90" t="s">
        <v>298</v>
      </c>
      <c r="H8" s="377"/>
      <c r="I8" s="377"/>
    </row>
    <row r="9" spans="1:9" ht="20.25" customHeight="1">
      <c r="A9" s="418" t="s">
        <v>41</v>
      </c>
      <c r="B9" s="418"/>
      <c r="C9" s="144">
        <v>35</v>
      </c>
      <c r="D9" s="144">
        <v>18</v>
      </c>
      <c r="E9" s="144">
        <v>151</v>
      </c>
      <c r="F9" s="144">
        <v>0</v>
      </c>
      <c r="G9" s="144">
        <f>SUM(C9:F9)</f>
        <v>204</v>
      </c>
      <c r="H9" s="344" t="s">
        <v>429</v>
      </c>
      <c r="I9" s="344"/>
    </row>
    <row r="10" spans="1:15" ht="21.75" customHeight="1">
      <c r="A10" s="360" t="s">
        <v>42</v>
      </c>
      <c r="B10" s="360"/>
      <c r="C10" s="233">
        <v>8</v>
      </c>
      <c r="D10" s="233">
        <v>3</v>
      </c>
      <c r="E10" s="233">
        <v>34</v>
      </c>
      <c r="F10" s="233">
        <v>0</v>
      </c>
      <c r="G10" s="200">
        <f>SUM(F10,E10,D10,C10)</f>
        <v>45</v>
      </c>
      <c r="H10" s="372" t="s">
        <v>375</v>
      </c>
      <c r="I10" s="372"/>
      <c r="O10" s="423"/>
    </row>
    <row r="11" spans="1:15" ht="19.5" customHeight="1">
      <c r="A11" s="360" t="s">
        <v>43</v>
      </c>
      <c r="B11" s="360"/>
      <c r="C11" s="233">
        <v>30</v>
      </c>
      <c r="D11" s="233">
        <v>3</v>
      </c>
      <c r="E11" s="233">
        <v>84</v>
      </c>
      <c r="F11" s="233">
        <v>0</v>
      </c>
      <c r="G11" s="200">
        <f aca="true" t="shared" si="0" ref="G11:G27">SUM(F11,E11,D11,C11)</f>
        <v>117</v>
      </c>
      <c r="H11" s="372" t="s">
        <v>171</v>
      </c>
      <c r="I11" s="372"/>
      <c r="O11" s="423"/>
    </row>
    <row r="12" spans="1:15" ht="21.75" customHeight="1">
      <c r="A12" s="360" t="s">
        <v>228</v>
      </c>
      <c r="B12" s="360"/>
      <c r="C12" s="233">
        <v>24</v>
      </c>
      <c r="D12" s="233">
        <v>7</v>
      </c>
      <c r="E12" s="233">
        <v>48</v>
      </c>
      <c r="F12" s="233">
        <v>0</v>
      </c>
      <c r="G12" s="200">
        <f t="shared" si="0"/>
        <v>79</v>
      </c>
      <c r="H12" s="372" t="s">
        <v>305</v>
      </c>
      <c r="I12" s="372"/>
      <c r="O12" s="423"/>
    </row>
    <row r="13" spans="1:15" ht="16.5" customHeight="1">
      <c r="A13" s="348" t="s">
        <v>608</v>
      </c>
      <c r="B13" s="109" t="s">
        <v>263</v>
      </c>
      <c r="C13" s="233">
        <v>16</v>
      </c>
      <c r="D13" s="233">
        <v>11</v>
      </c>
      <c r="E13" s="233">
        <v>57</v>
      </c>
      <c r="F13" s="233">
        <v>4</v>
      </c>
      <c r="G13" s="200">
        <f t="shared" si="0"/>
        <v>88</v>
      </c>
      <c r="H13" s="221" t="s">
        <v>564</v>
      </c>
      <c r="I13" s="351" t="s">
        <v>172</v>
      </c>
      <c r="O13" s="423"/>
    </row>
    <row r="14" spans="1:15" ht="16.5" customHeight="1">
      <c r="A14" s="349"/>
      <c r="B14" s="109" t="s">
        <v>264</v>
      </c>
      <c r="C14" s="233">
        <v>43</v>
      </c>
      <c r="D14" s="233">
        <v>31</v>
      </c>
      <c r="E14" s="233">
        <v>216</v>
      </c>
      <c r="F14" s="233">
        <v>6</v>
      </c>
      <c r="G14" s="200">
        <f t="shared" si="0"/>
        <v>296</v>
      </c>
      <c r="H14" s="221" t="s">
        <v>565</v>
      </c>
      <c r="I14" s="352"/>
      <c r="O14" s="424"/>
    </row>
    <row r="15" spans="1:9" ht="16.5" customHeight="1">
      <c r="A15" s="349"/>
      <c r="B15" s="109" t="s">
        <v>265</v>
      </c>
      <c r="C15" s="233">
        <v>11</v>
      </c>
      <c r="D15" s="233">
        <v>12</v>
      </c>
      <c r="E15" s="233">
        <v>45</v>
      </c>
      <c r="F15" s="233">
        <v>0</v>
      </c>
      <c r="G15" s="200">
        <f t="shared" si="0"/>
        <v>68</v>
      </c>
      <c r="H15" s="234" t="s">
        <v>566</v>
      </c>
      <c r="I15" s="352"/>
    </row>
    <row r="16" spans="1:9" ht="16.5" customHeight="1">
      <c r="A16" s="349"/>
      <c r="B16" s="109" t="s">
        <v>266</v>
      </c>
      <c r="C16" s="233">
        <v>52</v>
      </c>
      <c r="D16" s="233">
        <v>25</v>
      </c>
      <c r="E16" s="233">
        <v>174</v>
      </c>
      <c r="F16" s="233">
        <v>0</v>
      </c>
      <c r="G16" s="200">
        <f t="shared" si="0"/>
        <v>251</v>
      </c>
      <c r="H16" s="234" t="s">
        <v>376</v>
      </c>
      <c r="I16" s="352"/>
    </row>
    <row r="17" spans="1:9" ht="16.5" customHeight="1">
      <c r="A17" s="349"/>
      <c r="B17" s="109" t="s">
        <v>267</v>
      </c>
      <c r="C17" s="233">
        <v>17</v>
      </c>
      <c r="D17" s="233">
        <v>8</v>
      </c>
      <c r="E17" s="233">
        <v>59</v>
      </c>
      <c r="F17" s="233">
        <v>0</v>
      </c>
      <c r="G17" s="200">
        <f t="shared" si="0"/>
        <v>84</v>
      </c>
      <c r="H17" s="234" t="s">
        <v>377</v>
      </c>
      <c r="I17" s="352"/>
    </row>
    <row r="18" spans="1:9" ht="16.5" customHeight="1">
      <c r="A18" s="350"/>
      <c r="B18" s="109" t="s">
        <v>268</v>
      </c>
      <c r="C18" s="233">
        <v>25</v>
      </c>
      <c r="D18" s="233">
        <v>20</v>
      </c>
      <c r="E18" s="233">
        <v>99</v>
      </c>
      <c r="F18" s="233">
        <v>5</v>
      </c>
      <c r="G18" s="200">
        <f t="shared" si="0"/>
        <v>149</v>
      </c>
      <c r="H18" s="222" t="s">
        <v>378</v>
      </c>
      <c r="I18" s="353"/>
    </row>
    <row r="19" spans="1:9" ht="18" customHeight="1">
      <c r="A19" s="360" t="s">
        <v>52</v>
      </c>
      <c r="B19" s="360"/>
      <c r="C19" s="233">
        <v>28</v>
      </c>
      <c r="D19" s="233">
        <v>0</v>
      </c>
      <c r="E19" s="233">
        <v>144</v>
      </c>
      <c r="F19" s="233">
        <v>0</v>
      </c>
      <c r="G19" s="200">
        <f t="shared" si="0"/>
        <v>172</v>
      </c>
      <c r="H19" s="338" t="s">
        <v>379</v>
      </c>
      <c r="I19" s="338"/>
    </row>
    <row r="20" spans="1:9" ht="18" customHeight="1">
      <c r="A20" s="360" t="s">
        <v>53</v>
      </c>
      <c r="B20" s="360"/>
      <c r="C20" s="233">
        <v>48</v>
      </c>
      <c r="D20" s="233">
        <v>18</v>
      </c>
      <c r="E20" s="233">
        <v>145</v>
      </c>
      <c r="F20" s="233">
        <v>0</v>
      </c>
      <c r="G20" s="200">
        <f t="shared" si="0"/>
        <v>211</v>
      </c>
      <c r="H20" s="338" t="s">
        <v>173</v>
      </c>
      <c r="I20" s="338"/>
    </row>
    <row r="21" spans="1:9" ht="18" customHeight="1">
      <c r="A21" s="360" t="s">
        <v>54</v>
      </c>
      <c r="B21" s="360"/>
      <c r="C21" s="233">
        <v>41</v>
      </c>
      <c r="D21" s="233">
        <v>21</v>
      </c>
      <c r="E21" s="233">
        <v>136</v>
      </c>
      <c r="F21" s="233">
        <v>8</v>
      </c>
      <c r="G21" s="200">
        <f t="shared" si="0"/>
        <v>206</v>
      </c>
      <c r="H21" s="338" t="s">
        <v>174</v>
      </c>
      <c r="I21" s="338"/>
    </row>
    <row r="22" spans="1:9" ht="18" customHeight="1">
      <c r="A22" s="360" t="s">
        <v>55</v>
      </c>
      <c r="B22" s="360"/>
      <c r="C22" s="233">
        <v>9</v>
      </c>
      <c r="D22" s="233">
        <v>5</v>
      </c>
      <c r="E22" s="233">
        <v>40</v>
      </c>
      <c r="F22" s="233">
        <v>0</v>
      </c>
      <c r="G22" s="200">
        <f t="shared" si="0"/>
        <v>54</v>
      </c>
      <c r="H22" s="338" t="s">
        <v>175</v>
      </c>
      <c r="I22" s="338"/>
    </row>
    <row r="23" spans="1:9" ht="18" customHeight="1">
      <c r="A23" s="422" t="s">
        <v>134</v>
      </c>
      <c r="B23" s="422"/>
      <c r="C23" s="233">
        <v>13</v>
      </c>
      <c r="D23" s="233">
        <v>3</v>
      </c>
      <c r="E23" s="233">
        <v>33</v>
      </c>
      <c r="F23" s="233">
        <v>3</v>
      </c>
      <c r="G23" s="200">
        <f t="shared" si="0"/>
        <v>52</v>
      </c>
      <c r="H23" s="338" t="s">
        <v>176</v>
      </c>
      <c r="I23" s="338"/>
    </row>
    <row r="24" spans="1:9" ht="18" customHeight="1">
      <c r="A24" s="360" t="s">
        <v>57</v>
      </c>
      <c r="B24" s="360"/>
      <c r="C24" s="233">
        <v>4</v>
      </c>
      <c r="D24" s="233">
        <v>4</v>
      </c>
      <c r="E24" s="233">
        <v>11</v>
      </c>
      <c r="F24" s="233">
        <v>2</v>
      </c>
      <c r="G24" s="200">
        <f t="shared" si="0"/>
        <v>21</v>
      </c>
      <c r="H24" s="338" t="s">
        <v>380</v>
      </c>
      <c r="I24" s="338"/>
    </row>
    <row r="25" spans="1:9" ht="18" customHeight="1">
      <c r="A25" s="360" t="s">
        <v>58</v>
      </c>
      <c r="B25" s="360"/>
      <c r="C25" s="233">
        <v>12</v>
      </c>
      <c r="D25" s="233">
        <v>9</v>
      </c>
      <c r="E25" s="233">
        <v>22</v>
      </c>
      <c r="F25" s="233">
        <v>0</v>
      </c>
      <c r="G25" s="200">
        <f t="shared" si="0"/>
        <v>43</v>
      </c>
      <c r="H25" s="338" t="s">
        <v>178</v>
      </c>
      <c r="I25" s="338"/>
    </row>
    <row r="26" spans="1:9" ht="18" customHeight="1">
      <c r="A26" s="360" t="s">
        <v>229</v>
      </c>
      <c r="B26" s="360"/>
      <c r="C26" s="233">
        <v>21</v>
      </c>
      <c r="D26" s="233">
        <v>2</v>
      </c>
      <c r="E26" s="233">
        <v>48</v>
      </c>
      <c r="F26" s="233">
        <v>0</v>
      </c>
      <c r="G26" s="200">
        <f t="shared" si="0"/>
        <v>71</v>
      </c>
      <c r="H26" s="338" t="s">
        <v>179</v>
      </c>
      <c r="I26" s="338"/>
    </row>
    <row r="27" spans="1:9" ht="18" customHeight="1">
      <c r="A27" s="360" t="s">
        <v>60</v>
      </c>
      <c r="B27" s="360"/>
      <c r="C27" s="233">
        <v>3</v>
      </c>
      <c r="D27" s="233">
        <v>0</v>
      </c>
      <c r="E27" s="233">
        <v>8</v>
      </c>
      <c r="F27" s="233">
        <v>6</v>
      </c>
      <c r="G27" s="200">
        <f t="shared" si="0"/>
        <v>17</v>
      </c>
      <c r="H27" s="338" t="s">
        <v>180</v>
      </c>
      <c r="I27" s="338"/>
    </row>
    <row r="28" spans="1:9" ht="18" customHeight="1" thickBot="1">
      <c r="A28" s="419" t="s">
        <v>61</v>
      </c>
      <c r="B28" s="419"/>
      <c r="C28" s="127">
        <v>80</v>
      </c>
      <c r="D28" s="127">
        <v>0</v>
      </c>
      <c r="E28" s="127">
        <v>229</v>
      </c>
      <c r="F28" s="127">
        <v>0</v>
      </c>
      <c r="G28" s="127">
        <f>SUM(F28,E28,D28,C28)</f>
        <v>309</v>
      </c>
      <c r="H28" s="420" t="s">
        <v>381</v>
      </c>
      <c r="I28" s="421"/>
    </row>
    <row r="29" spans="1:9" ht="18" customHeight="1" thickBot="1">
      <c r="A29" s="359" t="s">
        <v>25</v>
      </c>
      <c r="B29" s="359"/>
      <c r="C29" s="207">
        <f>SUM(C9:C28)</f>
        <v>520</v>
      </c>
      <c r="D29" s="214">
        <f>SUM(D9:D28)</f>
        <v>200</v>
      </c>
      <c r="E29" s="214">
        <f>SUM(E9:E28)</f>
        <v>1783</v>
      </c>
      <c r="F29" s="214">
        <f>SUM(F9:F28)</f>
        <v>34</v>
      </c>
      <c r="G29" s="214">
        <f>SUM(G9:G28)</f>
        <v>2537</v>
      </c>
      <c r="H29" s="358" t="s">
        <v>298</v>
      </c>
      <c r="I29" s="358"/>
    </row>
    <row r="30" ht="13.5" thickTop="1"/>
    <row r="33" spans="1:6" ht="12.75">
      <c r="A33" s="42" t="s">
        <v>642</v>
      </c>
      <c r="B33" s="51"/>
      <c r="C33" s="51"/>
      <c r="D33" s="41"/>
      <c r="E33" s="41"/>
      <c r="F33" s="41"/>
    </row>
    <row r="34" spans="2:6" ht="12.75">
      <c r="B34" s="41"/>
      <c r="C34" s="41"/>
      <c r="D34" s="52"/>
      <c r="E34" s="52"/>
      <c r="F34" s="52"/>
    </row>
    <row r="35" spans="1:6" ht="12.75">
      <c r="A35" s="42" t="s">
        <v>642</v>
      </c>
      <c r="B35" s="51"/>
      <c r="C35" s="51"/>
      <c r="D35" s="52"/>
      <c r="E35" s="52"/>
      <c r="F35" s="52"/>
    </row>
    <row r="36" spans="1:6" ht="12.75">
      <c r="A36" s="42" t="s">
        <v>642</v>
      </c>
      <c r="B36" s="41"/>
      <c r="C36" s="41"/>
      <c r="D36" s="52"/>
      <c r="E36" s="52"/>
      <c r="F36" s="52"/>
    </row>
    <row r="37" spans="1:6" ht="12.75">
      <c r="A37" s="42" t="s">
        <v>642</v>
      </c>
      <c r="B37" s="41"/>
      <c r="C37" s="41"/>
      <c r="D37" s="51"/>
      <c r="E37" s="51"/>
      <c r="F37" s="51"/>
    </row>
    <row r="38" spans="1:6" ht="12.75">
      <c r="A38" s="42" t="s">
        <v>642</v>
      </c>
      <c r="B38" s="41"/>
      <c r="C38" s="41"/>
      <c r="D38" s="52"/>
      <c r="E38" s="52"/>
      <c r="F38" s="52"/>
    </row>
    <row r="39" spans="1:6" ht="12.75">
      <c r="A39" s="42" t="s">
        <v>642</v>
      </c>
      <c r="B39" s="41"/>
      <c r="C39" s="41"/>
      <c r="D39" s="52"/>
      <c r="E39" s="52"/>
      <c r="F39" s="52"/>
    </row>
    <row r="40" spans="2:6" ht="12.75">
      <c r="B40" s="41"/>
      <c r="C40" s="41"/>
      <c r="D40" s="52"/>
      <c r="E40" s="52"/>
      <c r="F40" s="52"/>
    </row>
    <row r="41" spans="2:6" ht="12.75">
      <c r="B41" s="41"/>
      <c r="C41" s="41"/>
      <c r="D41" s="52"/>
      <c r="E41" s="52"/>
      <c r="F41" s="52"/>
    </row>
    <row r="42" spans="2:6" ht="12.75">
      <c r="B42" s="41"/>
      <c r="C42" s="41"/>
      <c r="D42" s="51"/>
      <c r="E42" s="51"/>
      <c r="F42" s="51"/>
    </row>
    <row r="43" spans="2:6" ht="12.75">
      <c r="B43" s="41"/>
      <c r="C43" s="41"/>
      <c r="D43" s="51"/>
      <c r="E43" s="51"/>
      <c r="F43" s="51"/>
    </row>
    <row r="44" spans="2:6" ht="12.75">
      <c r="B44" s="41"/>
      <c r="C44" s="41"/>
      <c r="D44" s="51"/>
      <c r="E44" s="51"/>
      <c r="F44" s="51"/>
    </row>
    <row r="45" spans="2:6" ht="12.75">
      <c r="B45" s="41"/>
      <c r="C45" s="41"/>
      <c r="D45" s="51"/>
      <c r="E45" s="51"/>
      <c r="F45" s="51"/>
    </row>
    <row r="46" spans="2:6" ht="12.75">
      <c r="B46" s="41"/>
      <c r="C46" s="41"/>
      <c r="D46" s="51"/>
      <c r="E46" s="51"/>
      <c r="F46" s="51"/>
    </row>
    <row r="47" spans="2:6" ht="12.75">
      <c r="B47" s="41"/>
      <c r="C47" s="41"/>
      <c r="D47" s="51"/>
      <c r="E47" s="51"/>
      <c r="F47" s="51"/>
    </row>
    <row r="48" spans="2:6" ht="12.75">
      <c r="B48" s="41"/>
      <c r="C48" s="41"/>
      <c r="D48" s="51"/>
      <c r="E48" s="51"/>
      <c r="F48" s="51"/>
    </row>
    <row r="49" spans="2:6" ht="12.75">
      <c r="B49" s="41"/>
      <c r="C49" s="41"/>
      <c r="D49" s="51"/>
      <c r="E49" s="51"/>
      <c r="F49" s="51"/>
    </row>
    <row r="50" spans="2:6" ht="12.75">
      <c r="B50" s="41"/>
      <c r="C50" s="41"/>
      <c r="D50" s="51"/>
      <c r="E50" s="51"/>
      <c r="F50" s="51"/>
    </row>
    <row r="51" spans="2:6" ht="12.75">
      <c r="B51" s="41"/>
      <c r="C51" s="41"/>
      <c r="D51" s="51"/>
      <c r="E51" s="51"/>
      <c r="F51" s="51"/>
    </row>
    <row r="52" spans="2:6" ht="12.75">
      <c r="B52" s="41"/>
      <c r="C52" s="41"/>
      <c r="D52" s="52"/>
      <c r="E52" s="52"/>
      <c r="F52" s="41"/>
    </row>
  </sheetData>
  <sheetProtection/>
  <mergeCells count="42">
    <mergeCell ref="A9:B9"/>
    <mergeCell ref="A1:I1"/>
    <mergeCell ref="A4:E4"/>
    <mergeCell ref="F4:I4"/>
    <mergeCell ref="A5:B8"/>
    <mergeCell ref="C5:G5"/>
    <mergeCell ref="H5:I8"/>
    <mergeCell ref="C6:G6"/>
    <mergeCell ref="A2:I2"/>
    <mergeCell ref="A3:I3"/>
    <mergeCell ref="H9:I9"/>
    <mergeCell ref="A10:B10"/>
    <mergeCell ref="H10:I10"/>
    <mergeCell ref="O10:O14"/>
    <mergeCell ref="A11:B11"/>
    <mergeCell ref="H11:I11"/>
    <mergeCell ref="A12:B12"/>
    <mergeCell ref="H12:I12"/>
    <mergeCell ref="A13:A18"/>
    <mergeCell ref="I13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8:B28"/>
    <mergeCell ref="H28:I28"/>
    <mergeCell ref="A29:B29"/>
    <mergeCell ref="H29:I29"/>
    <mergeCell ref="A25:B25"/>
    <mergeCell ref="H25:I25"/>
    <mergeCell ref="A26:B26"/>
    <mergeCell ref="H26:I26"/>
    <mergeCell ref="A27:B27"/>
    <mergeCell ref="H27:I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2060"/>
  </sheetPr>
  <dimension ref="A1:CS53"/>
  <sheetViews>
    <sheetView rightToLeft="1" view="pageBreakPreview" zoomScale="90" zoomScaleNormal="75" zoomScaleSheetLayoutView="90" zoomScalePageLayoutView="0" workbookViewId="0" topLeftCell="A11">
      <selection activeCell="J31" sqref="J31"/>
    </sheetView>
  </sheetViews>
  <sheetFormatPr defaultColWidth="9.140625" defaultRowHeight="12.75"/>
  <cols>
    <col min="1" max="1" width="5.7109375" style="42" customWidth="1"/>
    <col min="2" max="2" width="10.421875" style="42" customWidth="1"/>
    <col min="3" max="3" width="11.7109375" style="42" customWidth="1"/>
    <col min="4" max="4" width="12.00390625" style="42" customWidth="1"/>
    <col min="5" max="5" width="11.57421875" style="42" customWidth="1"/>
    <col min="6" max="6" width="13.421875" style="42" customWidth="1"/>
    <col min="7" max="7" width="16.421875" style="42" customWidth="1"/>
    <col min="8" max="8" width="17.7109375" style="42" customWidth="1"/>
    <col min="9" max="9" width="8.7109375" style="42" customWidth="1"/>
    <col min="10" max="10" width="9.421875" style="42" customWidth="1"/>
    <col min="11" max="11" width="12.00390625" style="42" customWidth="1"/>
    <col min="12" max="12" width="8.00390625" style="42" customWidth="1"/>
    <col min="13" max="13" width="16.57421875" style="42" customWidth="1"/>
    <col min="14" max="14" width="7.28125" style="42" customWidth="1"/>
    <col min="15" max="16384" width="9.140625" style="42" customWidth="1"/>
  </cols>
  <sheetData>
    <row r="1" spans="1:14" ht="21" customHeight="1">
      <c r="A1" s="396" t="s">
        <v>550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30.75" customHeight="1">
      <c r="A2" s="543" t="s">
        <v>598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</row>
    <row r="3" spans="1:14" ht="21" customHeight="1" thickBot="1">
      <c r="A3" s="370" t="s">
        <v>449</v>
      </c>
      <c r="B3" s="370"/>
      <c r="C3" s="370"/>
      <c r="D3" s="370"/>
      <c r="E3" s="370"/>
      <c r="F3" s="370"/>
      <c r="G3" s="370"/>
      <c r="H3" s="370"/>
      <c r="I3" s="371" t="s">
        <v>509</v>
      </c>
      <c r="J3" s="371"/>
      <c r="K3" s="371"/>
      <c r="L3" s="371"/>
      <c r="M3" s="371"/>
      <c r="N3" s="371"/>
    </row>
    <row r="4" spans="1:14" s="88" customFormat="1" ht="22.5" customHeight="1" thickTop="1">
      <c r="A4" s="365" t="s">
        <v>29</v>
      </c>
      <c r="B4" s="365"/>
      <c r="C4" s="365" t="s">
        <v>169</v>
      </c>
      <c r="D4" s="365"/>
      <c r="E4" s="365"/>
      <c r="F4" s="365"/>
      <c r="G4" s="365"/>
      <c r="H4" s="365"/>
      <c r="I4" s="365"/>
      <c r="J4" s="365"/>
      <c r="K4" s="365"/>
      <c r="L4" s="365"/>
      <c r="M4" s="365" t="s">
        <v>290</v>
      </c>
      <c r="N4" s="365"/>
    </row>
    <row r="5" spans="1:97" s="89" customFormat="1" ht="22.5" customHeight="1" thickBot="1">
      <c r="A5" s="366"/>
      <c r="B5" s="366"/>
      <c r="C5" s="366" t="s">
        <v>192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</row>
    <row r="6" spans="1:97" s="43" customFormat="1" ht="22.5" customHeight="1">
      <c r="A6" s="366"/>
      <c r="B6" s="366"/>
      <c r="C6" s="136" t="s">
        <v>85</v>
      </c>
      <c r="D6" s="136" t="s">
        <v>112</v>
      </c>
      <c r="E6" s="136" t="s">
        <v>113</v>
      </c>
      <c r="F6" s="432" t="s">
        <v>300</v>
      </c>
      <c r="G6" s="432"/>
      <c r="H6" s="432"/>
      <c r="I6" s="432" t="s">
        <v>301</v>
      </c>
      <c r="J6" s="432"/>
      <c r="K6" s="144" t="s">
        <v>114</v>
      </c>
      <c r="L6" s="145" t="s">
        <v>25</v>
      </c>
      <c r="M6" s="366"/>
      <c r="N6" s="366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</row>
    <row r="7" spans="1:97" s="43" customFormat="1" ht="22.5" customHeight="1">
      <c r="A7" s="366"/>
      <c r="B7" s="366"/>
      <c r="C7" s="430" t="s">
        <v>193</v>
      </c>
      <c r="D7" s="430" t="s">
        <v>194</v>
      </c>
      <c r="E7" s="430" t="s">
        <v>195</v>
      </c>
      <c r="F7" s="432" t="s">
        <v>299</v>
      </c>
      <c r="G7" s="432"/>
      <c r="H7" s="432"/>
      <c r="I7" s="432" t="s">
        <v>302</v>
      </c>
      <c r="J7" s="432"/>
      <c r="K7" s="437" t="s">
        <v>199</v>
      </c>
      <c r="L7" s="433" t="s">
        <v>298</v>
      </c>
      <c r="M7" s="366"/>
      <c r="N7" s="366"/>
      <c r="O7" s="119"/>
      <c r="P7" s="119"/>
      <c r="Q7" s="88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</row>
    <row r="8" spans="1:23" s="40" customFormat="1" ht="22.5" customHeight="1">
      <c r="A8" s="366"/>
      <c r="B8" s="366"/>
      <c r="C8" s="430"/>
      <c r="D8" s="430"/>
      <c r="E8" s="430"/>
      <c r="F8" s="144" t="s">
        <v>88</v>
      </c>
      <c r="G8" s="144" t="s">
        <v>115</v>
      </c>
      <c r="H8" s="144" t="s">
        <v>89</v>
      </c>
      <c r="I8" s="144" t="s">
        <v>90</v>
      </c>
      <c r="J8" s="144" t="s">
        <v>116</v>
      </c>
      <c r="K8" s="437"/>
      <c r="L8" s="433"/>
      <c r="M8" s="366"/>
      <c r="N8" s="366"/>
      <c r="W8" s="126"/>
    </row>
    <row r="9" spans="1:14" s="40" customFormat="1" ht="34.5" customHeight="1" thickBot="1">
      <c r="A9" s="377"/>
      <c r="B9" s="377"/>
      <c r="C9" s="431"/>
      <c r="D9" s="431"/>
      <c r="E9" s="431"/>
      <c r="F9" s="141" t="s">
        <v>196</v>
      </c>
      <c r="G9" s="141" t="s">
        <v>197</v>
      </c>
      <c r="H9" s="141" t="s">
        <v>198</v>
      </c>
      <c r="I9" s="141" t="s">
        <v>201</v>
      </c>
      <c r="J9" s="141" t="s">
        <v>200</v>
      </c>
      <c r="K9" s="438"/>
      <c r="L9" s="434"/>
      <c r="M9" s="377"/>
      <c r="N9" s="377"/>
    </row>
    <row r="10" spans="1:14" s="40" customFormat="1" ht="27.75" customHeight="1">
      <c r="A10" s="418" t="s">
        <v>41</v>
      </c>
      <c r="B10" s="418"/>
      <c r="C10" s="105">
        <v>37</v>
      </c>
      <c r="D10" s="105">
        <v>21</v>
      </c>
      <c r="E10" s="105">
        <v>13</v>
      </c>
      <c r="F10" s="105">
        <v>62</v>
      </c>
      <c r="G10" s="105">
        <v>17</v>
      </c>
      <c r="H10" s="105">
        <v>39</v>
      </c>
      <c r="I10" s="105">
        <v>0</v>
      </c>
      <c r="J10" s="105">
        <v>0</v>
      </c>
      <c r="K10" s="105">
        <v>15</v>
      </c>
      <c r="L10" s="105">
        <f>SUM(C10:K10)</f>
        <v>204</v>
      </c>
      <c r="M10" s="344" t="s">
        <v>429</v>
      </c>
      <c r="N10" s="344"/>
    </row>
    <row r="11" spans="1:18" ht="21" customHeight="1">
      <c r="A11" s="360" t="s">
        <v>42</v>
      </c>
      <c r="B11" s="360"/>
      <c r="C11" s="105">
        <v>0</v>
      </c>
      <c r="D11" s="105">
        <v>0</v>
      </c>
      <c r="E11" s="105">
        <v>15</v>
      </c>
      <c r="F11" s="105">
        <v>0</v>
      </c>
      <c r="G11" s="105">
        <v>30</v>
      </c>
      <c r="H11" s="105">
        <v>0</v>
      </c>
      <c r="I11" s="105">
        <v>0</v>
      </c>
      <c r="J11" s="105">
        <v>0</v>
      </c>
      <c r="K11" s="105">
        <v>0</v>
      </c>
      <c r="L11" s="105">
        <f>SUM(K11,J11,I11,H11,G11,F11,E11,D11,C11)</f>
        <v>45</v>
      </c>
      <c r="M11" s="435" t="s">
        <v>375</v>
      </c>
      <c r="N11" s="436"/>
      <c r="R11" s="129"/>
    </row>
    <row r="12" spans="1:14" ht="21" customHeight="1">
      <c r="A12" s="360" t="s">
        <v>43</v>
      </c>
      <c r="B12" s="360"/>
      <c r="C12" s="105">
        <v>18</v>
      </c>
      <c r="D12" s="105">
        <v>40</v>
      </c>
      <c r="E12" s="105">
        <v>2</v>
      </c>
      <c r="F12" s="105">
        <v>57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f aca="true" t="shared" si="0" ref="L12:L29">SUM(K12,J12,I12,H12,G12,F12,E12,D12,C12)</f>
        <v>117</v>
      </c>
      <c r="M12" s="372" t="s">
        <v>171</v>
      </c>
      <c r="N12" s="372"/>
    </row>
    <row r="13" spans="1:14" ht="21" customHeight="1">
      <c r="A13" s="360" t="s">
        <v>228</v>
      </c>
      <c r="B13" s="360"/>
      <c r="C13" s="233">
        <v>7</v>
      </c>
      <c r="D13" s="105">
        <v>15</v>
      </c>
      <c r="E13" s="105">
        <v>1</v>
      </c>
      <c r="F13" s="105">
        <v>44</v>
      </c>
      <c r="G13" s="105">
        <v>0</v>
      </c>
      <c r="H13" s="105">
        <v>4</v>
      </c>
      <c r="I13" s="105">
        <v>1</v>
      </c>
      <c r="J13" s="105">
        <v>0</v>
      </c>
      <c r="K13" s="105">
        <v>7</v>
      </c>
      <c r="L13" s="105">
        <f t="shared" si="0"/>
        <v>79</v>
      </c>
      <c r="M13" s="372" t="s">
        <v>305</v>
      </c>
      <c r="N13" s="372"/>
    </row>
    <row r="14" spans="1:14" ht="21" customHeight="1">
      <c r="A14" s="348" t="s">
        <v>608</v>
      </c>
      <c r="B14" s="109" t="s">
        <v>263</v>
      </c>
      <c r="C14" s="105">
        <v>12</v>
      </c>
      <c r="D14" s="105">
        <v>22</v>
      </c>
      <c r="E14" s="105">
        <v>0</v>
      </c>
      <c r="F14" s="105">
        <v>22</v>
      </c>
      <c r="G14" s="105">
        <v>8</v>
      </c>
      <c r="H14" s="105">
        <v>24</v>
      </c>
      <c r="I14" s="105">
        <v>0</v>
      </c>
      <c r="J14" s="105">
        <v>0</v>
      </c>
      <c r="K14" s="105">
        <v>0</v>
      </c>
      <c r="L14" s="105">
        <f t="shared" si="0"/>
        <v>88</v>
      </c>
      <c r="M14" s="221" t="s">
        <v>564</v>
      </c>
      <c r="N14" s="351" t="s">
        <v>172</v>
      </c>
    </row>
    <row r="15" spans="1:14" ht="21" customHeight="1">
      <c r="A15" s="349"/>
      <c r="B15" s="109" t="s">
        <v>264</v>
      </c>
      <c r="C15" s="105">
        <v>39</v>
      </c>
      <c r="D15" s="105">
        <v>100</v>
      </c>
      <c r="E15" s="105">
        <v>9</v>
      </c>
      <c r="F15" s="105">
        <v>53</v>
      </c>
      <c r="G15" s="105">
        <v>18</v>
      </c>
      <c r="H15" s="105">
        <v>72</v>
      </c>
      <c r="I15" s="105">
        <v>0</v>
      </c>
      <c r="J15" s="105">
        <v>0</v>
      </c>
      <c r="K15" s="105">
        <v>5</v>
      </c>
      <c r="L15" s="105">
        <f t="shared" si="0"/>
        <v>296</v>
      </c>
      <c r="M15" s="221" t="s">
        <v>565</v>
      </c>
      <c r="N15" s="352"/>
    </row>
    <row r="16" spans="1:14" ht="21" customHeight="1">
      <c r="A16" s="349"/>
      <c r="B16" s="109" t="s">
        <v>265</v>
      </c>
      <c r="C16" s="105">
        <v>15</v>
      </c>
      <c r="D16" s="105">
        <v>14</v>
      </c>
      <c r="E16" s="105">
        <v>0</v>
      </c>
      <c r="F16" s="105">
        <v>24</v>
      </c>
      <c r="G16" s="105">
        <v>1</v>
      </c>
      <c r="H16" s="105">
        <v>14</v>
      </c>
      <c r="I16" s="105">
        <v>0</v>
      </c>
      <c r="J16" s="105">
        <v>0</v>
      </c>
      <c r="K16" s="105">
        <v>0</v>
      </c>
      <c r="L16" s="105">
        <f t="shared" si="0"/>
        <v>68</v>
      </c>
      <c r="M16" s="234" t="s">
        <v>566</v>
      </c>
      <c r="N16" s="352"/>
    </row>
    <row r="17" spans="1:14" ht="21" customHeight="1">
      <c r="A17" s="349"/>
      <c r="B17" s="109" t="s">
        <v>266</v>
      </c>
      <c r="C17" s="105">
        <v>18</v>
      </c>
      <c r="D17" s="105">
        <v>69</v>
      </c>
      <c r="E17" s="105">
        <v>6</v>
      </c>
      <c r="F17" s="105">
        <v>75</v>
      </c>
      <c r="G17" s="105">
        <v>6</v>
      </c>
      <c r="H17" s="105">
        <v>72</v>
      </c>
      <c r="I17" s="105">
        <v>1</v>
      </c>
      <c r="J17" s="105">
        <v>0</v>
      </c>
      <c r="K17" s="105">
        <v>4</v>
      </c>
      <c r="L17" s="105">
        <f t="shared" si="0"/>
        <v>251</v>
      </c>
      <c r="M17" s="234" t="s">
        <v>376</v>
      </c>
      <c r="N17" s="352"/>
    </row>
    <row r="18" spans="1:14" ht="21" customHeight="1">
      <c r="A18" s="349"/>
      <c r="B18" s="109" t="s">
        <v>267</v>
      </c>
      <c r="C18" s="105">
        <v>12</v>
      </c>
      <c r="D18" s="105">
        <v>22</v>
      </c>
      <c r="E18" s="105">
        <v>0</v>
      </c>
      <c r="F18" s="105">
        <v>14</v>
      </c>
      <c r="G18" s="105">
        <v>2</v>
      </c>
      <c r="H18" s="105">
        <v>31</v>
      </c>
      <c r="I18" s="105">
        <v>0</v>
      </c>
      <c r="J18" s="105">
        <v>0</v>
      </c>
      <c r="K18" s="105">
        <v>3</v>
      </c>
      <c r="L18" s="105">
        <f t="shared" si="0"/>
        <v>84</v>
      </c>
      <c r="M18" s="234" t="s">
        <v>377</v>
      </c>
      <c r="N18" s="352"/>
    </row>
    <row r="19" spans="1:18" ht="21" customHeight="1">
      <c r="A19" s="350"/>
      <c r="B19" s="109" t="s">
        <v>268</v>
      </c>
      <c r="C19" s="105">
        <v>21</v>
      </c>
      <c r="D19" s="105">
        <v>42</v>
      </c>
      <c r="E19" s="105">
        <v>3</v>
      </c>
      <c r="F19" s="105">
        <v>37</v>
      </c>
      <c r="G19" s="105">
        <v>2</v>
      </c>
      <c r="H19" s="105">
        <v>38</v>
      </c>
      <c r="I19" s="105">
        <v>1</v>
      </c>
      <c r="J19" s="105">
        <v>0</v>
      </c>
      <c r="K19" s="105">
        <v>5</v>
      </c>
      <c r="L19" s="105">
        <f t="shared" si="0"/>
        <v>149</v>
      </c>
      <c r="M19" s="222" t="s">
        <v>378</v>
      </c>
      <c r="N19" s="353"/>
      <c r="R19" s="120"/>
    </row>
    <row r="20" spans="1:14" ht="21" customHeight="1">
      <c r="A20" s="360" t="s">
        <v>52</v>
      </c>
      <c r="B20" s="360"/>
      <c r="C20" s="105">
        <v>0</v>
      </c>
      <c r="D20" s="105">
        <v>127</v>
      </c>
      <c r="E20" s="105">
        <v>0</v>
      </c>
      <c r="F20" s="105">
        <v>44</v>
      </c>
      <c r="G20" s="105">
        <v>1</v>
      </c>
      <c r="H20" s="105">
        <v>0</v>
      </c>
      <c r="I20" s="105">
        <v>0</v>
      </c>
      <c r="J20" s="105">
        <v>0</v>
      </c>
      <c r="K20" s="105">
        <v>0</v>
      </c>
      <c r="L20" s="105">
        <f t="shared" si="0"/>
        <v>172</v>
      </c>
      <c r="M20" s="338" t="s">
        <v>379</v>
      </c>
      <c r="N20" s="338"/>
    </row>
    <row r="21" spans="1:14" ht="21" customHeight="1">
      <c r="A21" s="360" t="s">
        <v>53</v>
      </c>
      <c r="B21" s="360"/>
      <c r="C21" s="105">
        <v>13</v>
      </c>
      <c r="D21" s="105">
        <v>52</v>
      </c>
      <c r="E21" s="105">
        <v>2</v>
      </c>
      <c r="F21" s="105">
        <v>127</v>
      </c>
      <c r="G21" s="105">
        <v>3</v>
      </c>
      <c r="H21" s="105">
        <v>13</v>
      </c>
      <c r="I21" s="105">
        <v>1</v>
      </c>
      <c r="J21" s="105">
        <v>0</v>
      </c>
      <c r="K21" s="105">
        <v>0</v>
      </c>
      <c r="L21" s="105">
        <f t="shared" si="0"/>
        <v>211</v>
      </c>
      <c r="M21" s="338" t="s">
        <v>173</v>
      </c>
      <c r="N21" s="338"/>
    </row>
    <row r="22" spans="1:14" ht="21" customHeight="1">
      <c r="A22" s="360" t="s">
        <v>54</v>
      </c>
      <c r="B22" s="360"/>
      <c r="C22" s="105">
        <v>17</v>
      </c>
      <c r="D22" s="105">
        <v>55</v>
      </c>
      <c r="E22" s="105">
        <v>2</v>
      </c>
      <c r="F22" s="105">
        <v>80</v>
      </c>
      <c r="G22" s="105">
        <v>4</v>
      </c>
      <c r="H22" s="105">
        <v>39</v>
      </c>
      <c r="I22" s="105">
        <v>0</v>
      </c>
      <c r="J22" s="105">
        <v>0</v>
      </c>
      <c r="K22" s="105">
        <v>9</v>
      </c>
      <c r="L22" s="105">
        <f t="shared" si="0"/>
        <v>206</v>
      </c>
      <c r="M22" s="338" t="s">
        <v>174</v>
      </c>
      <c r="N22" s="338"/>
    </row>
    <row r="23" spans="1:14" ht="21" customHeight="1">
      <c r="A23" s="360" t="s">
        <v>55</v>
      </c>
      <c r="B23" s="360"/>
      <c r="C23" s="105">
        <v>2</v>
      </c>
      <c r="D23" s="105">
        <v>14</v>
      </c>
      <c r="E23" s="105">
        <v>0</v>
      </c>
      <c r="F23" s="105">
        <v>17</v>
      </c>
      <c r="G23" s="105">
        <v>3</v>
      </c>
      <c r="H23" s="105">
        <v>12</v>
      </c>
      <c r="I23" s="105">
        <v>1</v>
      </c>
      <c r="J23" s="105">
        <v>0</v>
      </c>
      <c r="K23" s="105">
        <v>5</v>
      </c>
      <c r="L23" s="105">
        <f t="shared" si="0"/>
        <v>54</v>
      </c>
      <c r="M23" s="338" t="s">
        <v>175</v>
      </c>
      <c r="N23" s="338"/>
    </row>
    <row r="24" spans="1:14" ht="21" customHeight="1">
      <c r="A24" s="422" t="s">
        <v>134</v>
      </c>
      <c r="B24" s="422"/>
      <c r="C24" s="105">
        <v>5</v>
      </c>
      <c r="D24" s="105">
        <v>15</v>
      </c>
      <c r="E24" s="105">
        <v>1</v>
      </c>
      <c r="F24" s="105">
        <v>25</v>
      </c>
      <c r="G24" s="105">
        <v>1</v>
      </c>
      <c r="H24" s="105">
        <v>5</v>
      </c>
      <c r="I24" s="105">
        <v>0</v>
      </c>
      <c r="J24" s="105">
        <v>0</v>
      </c>
      <c r="K24" s="105">
        <v>0</v>
      </c>
      <c r="L24" s="105">
        <f t="shared" si="0"/>
        <v>52</v>
      </c>
      <c r="M24" s="338" t="s">
        <v>176</v>
      </c>
      <c r="N24" s="338"/>
    </row>
    <row r="25" spans="1:14" ht="21" customHeight="1">
      <c r="A25" s="360" t="s">
        <v>57</v>
      </c>
      <c r="B25" s="360"/>
      <c r="C25" s="105">
        <v>9</v>
      </c>
      <c r="D25" s="105">
        <v>4</v>
      </c>
      <c r="E25" s="105">
        <v>0</v>
      </c>
      <c r="F25" s="105">
        <v>6</v>
      </c>
      <c r="G25" s="105">
        <v>0</v>
      </c>
      <c r="H25" s="105">
        <v>2</v>
      </c>
      <c r="I25" s="105">
        <v>0</v>
      </c>
      <c r="J25" s="105">
        <v>0</v>
      </c>
      <c r="K25" s="105">
        <v>0</v>
      </c>
      <c r="L25" s="105">
        <f t="shared" si="0"/>
        <v>21</v>
      </c>
      <c r="M25" s="338" t="s">
        <v>380</v>
      </c>
      <c r="N25" s="338"/>
    </row>
    <row r="26" spans="1:14" ht="21" customHeight="1">
      <c r="A26" s="360" t="s">
        <v>58</v>
      </c>
      <c r="B26" s="360"/>
      <c r="C26" s="105">
        <v>8</v>
      </c>
      <c r="D26" s="105">
        <v>14</v>
      </c>
      <c r="E26" s="105">
        <v>0</v>
      </c>
      <c r="F26" s="105">
        <v>12</v>
      </c>
      <c r="G26" s="105">
        <v>9</v>
      </c>
      <c r="H26" s="105">
        <v>0</v>
      </c>
      <c r="I26" s="105">
        <v>0</v>
      </c>
      <c r="J26" s="105">
        <v>0</v>
      </c>
      <c r="K26" s="105">
        <v>0</v>
      </c>
      <c r="L26" s="105">
        <f t="shared" si="0"/>
        <v>43</v>
      </c>
      <c r="M26" s="338" t="s">
        <v>178</v>
      </c>
      <c r="N26" s="338"/>
    </row>
    <row r="27" spans="1:14" ht="21" customHeight="1">
      <c r="A27" s="360" t="s">
        <v>229</v>
      </c>
      <c r="B27" s="360"/>
      <c r="C27" s="105">
        <v>5</v>
      </c>
      <c r="D27" s="105">
        <v>38</v>
      </c>
      <c r="E27" s="105">
        <v>0</v>
      </c>
      <c r="F27" s="105">
        <v>27</v>
      </c>
      <c r="G27" s="105">
        <v>1</v>
      </c>
      <c r="H27" s="105">
        <v>0</v>
      </c>
      <c r="I27" s="105">
        <v>0</v>
      </c>
      <c r="J27" s="105">
        <v>0</v>
      </c>
      <c r="K27" s="105">
        <v>0</v>
      </c>
      <c r="L27" s="105">
        <f>SUM(K27,J27,I27,H27,G27,F27,E27,D27,C27)</f>
        <v>71</v>
      </c>
      <c r="M27" s="338" t="s">
        <v>179</v>
      </c>
      <c r="N27" s="338"/>
    </row>
    <row r="28" spans="1:14" ht="21" customHeight="1">
      <c r="A28" s="360" t="s">
        <v>60</v>
      </c>
      <c r="B28" s="360"/>
      <c r="C28" s="105">
        <v>0</v>
      </c>
      <c r="D28" s="105">
        <v>1</v>
      </c>
      <c r="E28" s="105">
        <v>0</v>
      </c>
      <c r="F28" s="105">
        <v>5</v>
      </c>
      <c r="G28" s="105">
        <v>1</v>
      </c>
      <c r="H28" s="105">
        <v>10</v>
      </c>
      <c r="I28" s="105">
        <v>0</v>
      </c>
      <c r="J28" s="105">
        <v>0</v>
      </c>
      <c r="K28" s="105">
        <v>0</v>
      </c>
      <c r="L28" s="105">
        <f t="shared" si="0"/>
        <v>17</v>
      </c>
      <c r="M28" s="338" t="s">
        <v>180</v>
      </c>
      <c r="N28" s="338"/>
    </row>
    <row r="29" spans="1:14" ht="21" customHeight="1" thickBot="1">
      <c r="A29" s="419" t="s">
        <v>61</v>
      </c>
      <c r="B29" s="419"/>
      <c r="C29" s="107">
        <v>0</v>
      </c>
      <c r="D29" s="107">
        <v>265</v>
      </c>
      <c r="E29" s="107">
        <v>0</v>
      </c>
      <c r="F29" s="107">
        <v>0</v>
      </c>
      <c r="G29" s="107">
        <v>3</v>
      </c>
      <c r="H29" s="107">
        <v>41</v>
      </c>
      <c r="I29" s="107">
        <v>0</v>
      </c>
      <c r="J29" s="107">
        <v>0</v>
      </c>
      <c r="K29" s="107">
        <v>0</v>
      </c>
      <c r="L29" s="105">
        <f t="shared" si="0"/>
        <v>309</v>
      </c>
      <c r="M29" s="420" t="s">
        <v>381</v>
      </c>
      <c r="N29" s="421"/>
    </row>
    <row r="30" spans="1:14" ht="21" customHeight="1" thickBot="1">
      <c r="A30" s="359" t="s">
        <v>25</v>
      </c>
      <c r="B30" s="359"/>
      <c r="C30" s="92">
        <f>SUM(C10:C29)</f>
        <v>238</v>
      </c>
      <c r="D30" s="92">
        <f aca="true" t="shared" si="1" ref="D30:L30">SUM(D10:D29)</f>
        <v>930</v>
      </c>
      <c r="E30" s="92">
        <f t="shared" si="1"/>
        <v>54</v>
      </c>
      <c r="F30" s="92">
        <f t="shared" si="1"/>
        <v>731</v>
      </c>
      <c r="G30" s="92">
        <f t="shared" si="1"/>
        <v>110</v>
      </c>
      <c r="H30" s="92">
        <f t="shared" si="1"/>
        <v>416</v>
      </c>
      <c r="I30" s="92">
        <f t="shared" si="1"/>
        <v>5</v>
      </c>
      <c r="J30" s="92">
        <f t="shared" si="1"/>
        <v>0</v>
      </c>
      <c r="K30" s="92">
        <f t="shared" si="1"/>
        <v>53</v>
      </c>
      <c r="L30" s="92">
        <f t="shared" si="1"/>
        <v>2537</v>
      </c>
      <c r="M30" s="358" t="s">
        <v>298</v>
      </c>
      <c r="N30" s="358"/>
    </row>
    <row r="31" spans="1:2" ht="13.5" thickTop="1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8" ht="12.75">
      <c r="A34" s="41"/>
      <c r="B34" s="41"/>
      <c r="C34" s="53"/>
      <c r="D34" s="53"/>
      <c r="E34" s="41"/>
      <c r="F34" s="41"/>
      <c r="G34" s="41"/>
      <c r="H34" s="41"/>
    </row>
    <row r="35" spans="1:8" ht="12.75">
      <c r="A35" s="41"/>
      <c r="B35" s="53"/>
      <c r="C35" s="53"/>
      <c r="D35" s="53"/>
      <c r="E35" s="41"/>
      <c r="F35" s="41"/>
      <c r="G35" s="41"/>
      <c r="H35" s="41"/>
    </row>
    <row r="36" spans="1:8" ht="12.75">
      <c r="A36" s="41"/>
      <c r="B36" s="53"/>
      <c r="C36" s="53"/>
      <c r="D36" s="53"/>
      <c r="E36" s="41"/>
      <c r="F36" s="41"/>
      <c r="G36" s="41"/>
      <c r="H36" s="41"/>
    </row>
    <row r="37" spans="1:8" ht="12.75">
      <c r="A37" s="41"/>
      <c r="B37" s="53"/>
      <c r="C37" s="48"/>
      <c r="D37" s="48"/>
      <c r="E37" s="41"/>
      <c r="F37" s="41"/>
      <c r="G37" s="41"/>
      <c r="H37" s="41"/>
    </row>
    <row r="38" spans="1:8" ht="12.75">
      <c r="A38" s="41"/>
      <c r="B38" s="48"/>
      <c r="C38" s="53"/>
      <c r="D38" s="53"/>
      <c r="E38" s="41"/>
      <c r="F38" s="41"/>
      <c r="G38" s="41"/>
      <c r="H38" s="41"/>
    </row>
    <row r="39" spans="1:8" ht="12.75">
      <c r="A39" s="41"/>
      <c r="B39" s="53"/>
      <c r="C39" s="53"/>
      <c r="D39" s="53"/>
      <c r="E39" s="41"/>
      <c r="F39" s="41"/>
      <c r="G39" s="41"/>
      <c r="H39" s="41"/>
    </row>
    <row r="40" spans="1:8" ht="12.75">
      <c r="A40" s="41"/>
      <c r="B40" s="53"/>
      <c r="C40" s="53"/>
      <c r="D40" s="53"/>
      <c r="E40" s="41"/>
      <c r="F40" s="41"/>
      <c r="G40" s="41"/>
      <c r="H40" s="41"/>
    </row>
    <row r="41" spans="1:8" ht="12.75">
      <c r="A41" s="41"/>
      <c r="B41" s="53"/>
      <c r="C41" s="53"/>
      <c r="D41" s="53"/>
      <c r="E41" s="41"/>
      <c r="F41" s="41"/>
      <c r="G41" s="41"/>
      <c r="H41" s="41"/>
    </row>
    <row r="42" spans="1:8" ht="12.75">
      <c r="A42" s="41"/>
      <c r="B42" s="53"/>
      <c r="C42" s="48"/>
      <c r="D42" s="48"/>
      <c r="E42" s="41"/>
      <c r="F42" s="41"/>
      <c r="G42" s="41"/>
      <c r="H42" s="41"/>
    </row>
    <row r="43" spans="1:8" ht="12.75">
      <c r="A43" s="41"/>
      <c r="B43" s="48"/>
      <c r="C43" s="48"/>
      <c r="D43" s="48"/>
      <c r="E43" s="41"/>
      <c r="F43" s="41"/>
      <c r="G43" s="41"/>
      <c r="H43" s="41"/>
    </row>
    <row r="44" spans="1:8" ht="12.75">
      <c r="A44" s="41"/>
      <c r="B44" s="48"/>
      <c r="C44" s="48"/>
      <c r="D44" s="48"/>
      <c r="E44" s="41"/>
      <c r="F44" s="41"/>
      <c r="G44" s="41"/>
      <c r="H44" s="41"/>
    </row>
    <row r="45" spans="1:8" ht="12.75">
      <c r="A45" s="41"/>
      <c r="B45" s="48"/>
      <c r="C45" s="48"/>
      <c r="D45" s="48"/>
      <c r="E45" s="41"/>
      <c r="F45" s="41"/>
      <c r="G45" s="41"/>
      <c r="H45" s="41"/>
    </row>
    <row r="46" spans="1:8" ht="12.75">
      <c r="A46" s="41"/>
      <c r="B46" s="48"/>
      <c r="C46" s="48"/>
      <c r="D46" s="48"/>
      <c r="E46" s="41"/>
      <c r="F46" s="41"/>
      <c r="G46" s="41"/>
      <c r="H46" s="41"/>
    </row>
    <row r="47" spans="1:8" ht="12.75">
      <c r="A47" s="41"/>
      <c r="B47" s="48"/>
      <c r="C47" s="48"/>
      <c r="D47" s="48"/>
      <c r="E47" s="41"/>
      <c r="F47" s="41"/>
      <c r="G47" s="41"/>
      <c r="H47" s="41"/>
    </row>
    <row r="48" spans="1:8" ht="12.75">
      <c r="A48" s="41"/>
      <c r="B48" s="48"/>
      <c r="C48" s="48"/>
      <c r="D48" s="48"/>
      <c r="E48" s="41"/>
      <c r="F48" s="41"/>
      <c r="G48" s="41"/>
      <c r="H48" s="41"/>
    </row>
    <row r="49" spans="1:8" ht="12.75">
      <c r="A49" s="41"/>
      <c r="B49" s="48"/>
      <c r="C49" s="48"/>
      <c r="D49" s="48"/>
      <c r="E49" s="41"/>
      <c r="F49" s="41"/>
      <c r="G49" s="41"/>
      <c r="H49" s="41"/>
    </row>
    <row r="50" spans="1:8" ht="12.75">
      <c r="A50" s="41"/>
      <c r="B50" s="48"/>
      <c r="C50" s="48"/>
      <c r="D50" s="48"/>
      <c r="E50" s="41"/>
      <c r="F50" s="41"/>
      <c r="G50" s="41"/>
      <c r="H50" s="41"/>
    </row>
    <row r="51" spans="1:8" ht="12.75">
      <c r="A51" s="41"/>
      <c r="B51" s="48"/>
      <c r="C51" s="48"/>
      <c r="D51" s="48"/>
      <c r="E51" s="41"/>
      <c r="F51" s="41"/>
      <c r="G51" s="41"/>
      <c r="H51" s="41"/>
    </row>
    <row r="52" spans="1:8" ht="12.75">
      <c r="A52" s="41"/>
      <c r="B52" s="48"/>
      <c r="C52" s="41"/>
      <c r="D52" s="41"/>
      <c r="E52" s="41"/>
      <c r="F52" s="41"/>
      <c r="G52" s="41"/>
      <c r="H52" s="41"/>
    </row>
    <row r="53" spans="1:8" ht="12.75">
      <c r="A53" s="41"/>
      <c r="B53" s="41"/>
      <c r="C53" s="41"/>
      <c r="D53" s="41"/>
      <c r="E53" s="41"/>
      <c r="F53" s="41"/>
      <c r="G53" s="41"/>
      <c r="H53" s="41"/>
    </row>
  </sheetData>
  <sheetProtection/>
  <mergeCells count="49">
    <mergeCell ref="A1:N1"/>
    <mergeCell ref="A2:N2"/>
    <mergeCell ref="A3:H3"/>
    <mergeCell ref="I3:N3"/>
    <mergeCell ref="A4:B9"/>
    <mergeCell ref="C4:L4"/>
    <mergeCell ref="A11:B11"/>
    <mergeCell ref="M11:N11"/>
    <mergeCell ref="F6:H6"/>
    <mergeCell ref="I6:J6"/>
    <mergeCell ref="I7:J7"/>
    <mergeCell ref="K7:K9"/>
    <mergeCell ref="A10:B10"/>
    <mergeCell ref="A12:B12"/>
    <mergeCell ref="M12:N12"/>
    <mergeCell ref="C7:C9"/>
    <mergeCell ref="D7:D9"/>
    <mergeCell ref="E7:E9"/>
    <mergeCell ref="F7:H7"/>
    <mergeCell ref="M4:N9"/>
    <mergeCell ref="C5:L5"/>
    <mergeCell ref="L7:L9"/>
    <mergeCell ref="M10:N10"/>
    <mergeCell ref="A13:B13"/>
    <mergeCell ref="M13:N13"/>
    <mergeCell ref="A14:A19"/>
    <mergeCell ref="N14:N19"/>
    <mergeCell ref="A20:B20"/>
    <mergeCell ref="M20:N20"/>
    <mergeCell ref="A21:B21"/>
    <mergeCell ref="M21:N21"/>
    <mergeCell ref="A22:B22"/>
    <mergeCell ref="M22:N22"/>
    <mergeCell ref="A23:B23"/>
    <mergeCell ref="M23:N23"/>
    <mergeCell ref="A24:B24"/>
    <mergeCell ref="M24:N24"/>
    <mergeCell ref="A25:B25"/>
    <mergeCell ref="M25:N25"/>
    <mergeCell ref="A26:B26"/>
    <mergeCell ref="M26:N26"/>
    <mergeCell ref="A30:B30"/>
    <mergeCell ref="M30:N30"/>
    <mergeCell ref="A27:B27"/>
    <mergeCell ref="M27:N27"/>
    <mergeCell ref="A28:B28"/>
    <mergeCell ref="M28:N28"/>
    <mergeCell ref="A29:B29"/>
    <mergeCell ref="M29:N29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2060"/>
  </sheetPr>
  <dimension ref="A1:Q31"/>
  <sheetViews>
    <sheetView rightToLeft="1" view="pageBreakPreview" zoomScale="80" zoomScaleNormal="75" zoomScaleSheetLayoutView="80" zoomScalePageLayoutView="0" workbookViewId="0" topLeftCell="A11">
      <selection activeCell="F31" sqref="F31"/>
    </sheetView>
  </sheetViews>
  <sheetFormatPr defaultColWidth="9.140625" defaultRowHeight="12.75"/>
  <cols>
    <col min="1" max="1" width="7.57421875" style="0" customWidth="1"/>
    <col min="2" max="2" width="10.28125" style="0" customWidth="1"/>
    <col min="3" max="3" width="11.57421875" style="0" customWidth="1"/>
    <col min="4" max="5" width="9.421875" style="0" customWidth="1"/>
    <col min="6" max="6" width="11.28125" style="0" customWidth="1"/>
    <col min="7" max="8" width="9.421875" style="0" customWidth="1"/>
    <col min="9" max="9" width="8.421875" style="0" customWidth="1"/>
    <col min="10" max="13" width="9.421875" style="0" customWidth="1"/>
    <col min="14" max="14" width="17.7109375" style="0" customWidth="1"/>
    <col min="15" max="15" width="11.00390625" style="0" customWidth="1"/>
  </cols>
  <sheetData>
    <row r="1" spans="1:15" ht="18" customHeight="1">
      <c r="A1" s="405" t="s">
        <v>628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ht="33" customHeight="1">
      <c r="A2" s="449" t="s">
        <v>599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ht="18" customHeight="1" thickBot="1">
      <c r="A3" s="450" t="s">
        <v>445</v>
      </c>
      <c r="B3" s="450"/>
      <c r="C3" s="450"/>
      <c r="D3" s="450"/>
      <c r="E3" s="450"/>
      <c r="F3" s="450"/>
      <c r="G3" s="450"/>
      <c r="H3" s="450"/>
      <c r="I3" s="451" t="s">
        <v>510</v>
      </c>
      <c r="J3" s="451"/>
      <c r="K3" s="451"/>
      <c r="L3" s="451"/>
      <c r="M3" s="451"/>
      <c r="N3" s="451"/>
      <c r="O3" s="451"/>
    </row>
    <row r="4" spans="1:15" ht="18" customHeight="1" thickTop="1">
      <c r="A4" s="340" t="s">
        <v>101</v>
      </c>
      <c r="B4" s="340"/>
      <c r="C4" s="411" t="s">
        <v>417</v>
      </c>
      <c r="D4" s="411"/>
      <c r="E4" s="411"/>
      <c r="F4" s="411"/>
      <c r="G4" s="411"/>
      <c r="H4" s="411" t="s">
        <v>416</v>
      </c>
      <c r="I4" s="411"/>
      <c r="J4" s="411"/>
      <c r="K4" s="411"/>
      <c r="L4" s="411"/>
      <c r="M4" s="411"/>
      <c r="N4" s="365" t="s">
        <v>290</v>
      </c>
      <c r="O4" s="365"/>
    </row>
    <row r="5" spans="1:17" ht="15.75" customHeight="1">
      <c r="A5" s="410"/>
      <c r="B5" s="410"/>
      <c r="C5" s="398" t="s">
        <v>309</v>
      </c>
      <c r="D5" s="398" t="s">
        <v>318</v>
      </c>
      <c r="E5" s="398" t="s">
        <v>319</v>
      </c>
      <c r="F5" s="398" t="s">
        <v>310</v>
      </c>
      <c r="G5" s="398" t="s">
        <v>25</v>
      </c>
      <c r="H5" s="398" t="s">
        <v>311</v>
      </c>
      <c r="I5" s="398" t="s">
        <v>320</v>
      </c>
      <c r="J5" s="398" t="s">
        <v>316</v>
      </c>
      <c r="K5" s="398" t="s">
        <v>321</v>
      </c>
      <c r="L5" s="398" t="s">
        <v>312</v>
      </c>
      <c r="M5" s="410" t="s">
        <v>25</v>
      </c>
      <c r="N5" s="366"/>
      <c r="O5" s="366"/>
      <c r="P5" s="104"/>
      <c r="Q5" s="120"/>
    </row>
    <row r="6" spans="1:16" ht="15.75" customHeight="1">
      <c r="A6" s="410"/>
      <c r="B6" s="410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410"/>
      <c r="N6" s="366"/>
      <c r="O6" s="366"/>
      <c r="P6" s="104"/>
    </row>
    <row r="7" spans="1:15" ht="12.75" customHeight="1">
      <c r="A7" s="410"/>
      <c r="B7" s="410"/>
      <c r="C7" s="398" t="s">
        <v>415</v>
      </c>
      <c r="D7" s="398"/>
      <c r="E7" s="398"/>
      <c r="F7" s="398" t="s">
        <v>414</v>
      </c>
      <c r="G7" s="398" t="s">
        <v>298</v>
      </c>
      <c r="H7" s="398" t="s">
        <v>413</v>
      </c>
      <c r="I7" s="398"/>
      <c r="J7" s="398"/>
      <c r="K7" s="398"/>
      <c r="L7" s="398" t="s">
        <v>412</v>
      </c>
      <c r="M7" s="410" t="s">
        <v>298</v>
      </c>
      <c r="N7" s="366"/>
      <c r="O7" s="366"/>
    </row>
    <row r="8" spans="1:15" ht="18.75" customHeight="1" thickBot="1">
      <c r="A8" s="447"/>
      <c r="B8" s="447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7"/>
      <c r="N8" s="452"/>
      <c r="O8" s="452"/>
    </row>
    <row r="9" spans="1:15" ht="22.5" customHeight="1" thickTop="1">
      <c r="A9" s="448" t="s">
        <v>41</v>
      </c>
      <c r="B9" s="448"/>
      <c r="C9" s="193">
        <v>173</v>
      </c>
      <c r="D9" s="193">
        <v>26</v>
      </c>
      <c r="E9" s="193">
        <v>4</v>
      </c>
      <c r="F9" s="193">
        <v>1</v>
      </c>
      <c r="G9" s="193">
        <f>SUM(C9:F9)</f>
        <v>204</v>
      </c>
      <c r="H9" s="193">
        <v>91</v>
      </c>
      <c r="I9" s="193">
        <v>75</v>
      </c>
      <c r="J9" s="193">
        <v>25</v>
      </c>
      <c r="K9" s="193">
        <v>10</v>
      </c>
      <c r="L9" s="193">
        <v>3</v>
      </c>
      <c r="M9" s="132">
        <f>SUM(H9:L9)</f>
        <v>204</v>
      </c>
      <c r="N9" s="344" t="s">
        <v>429</v>
      </c>
      <c r="O9" s="344"/>
    </row>
    <row r="10" spans="1:15" ht="18.75" customHeight="1">
      <c r="A10" s="400" t="s">
        <v>313</v>
      </c>
      <c r="B10" s="400"/>
      <c r="C10" s="156">
        <v>45</v>
      </c>
      <c r="D10" s="156">
        <v>0</v>
      </c>
      <c r="E10" s="156">
        <v>0</v>
      </c>
      <c r="F10" s="156">
        <v>0</v>
      </c>
      <c r="G10" s="262">
        <f aca="true" t="shared" si="0" ref="G10:G28">SUM(C10:F10)</f>
        <v>45</v>
      </c>
      <c r="H10" s="156">
        <v>22</v>
      </c>
      <c r="I10" s="156">
        <v>23</v>
      </c>
      <c r="J10" s="156">
        <v>0</v>
      </c>
      <c r="K10" s="156">
        <v>0</v>
      </c>
      <c r="L10" s="156">
        <v>0</v>
      </c>
      <c r="M10" s="105">
        <f aca="true" t="shared" si="1" ref="M10:M28">SUM(H10:L10)</f>
        <v>45</v>
      </c>
      <c r="N10" s="338" t="s">
        <v>375</v>
      </c>
      <c r="O10" s="338"/>
    </row>
    <row r="11" spans="1:15" ht="22.5" customHeight="1">
      <c r="A11" s="400" t="s">
        <v>43</v>
      </c>
      <c r="B11" s="400"/>
      <c r="C11" s="156">
        <v>107</v>
      </c>
      <c r="D11" s="156">
        <v>10</v>
      </c>
      <c r="E11" s="156">
        <v>0</v>
      </c>
      <c r="F11" s="156">
        <v>0</v>
      </c>
      <c r="G11" s="262">
        <f t="shared" si="0"/>
        <v>117</v>
      </c>
      <c r="H11" s="156">
        <v>76</v>
      </c>
      <c r="I11" s="156">
        <v>33</v>
      </c>
      <c r="J11" s="156">
        <v>4</v>
      </c>
      <c r="K11" s="156">
        <v>3</v>
      </c>
      <c r="L11" s="156">
        <v>1</v>
      </c>
      <c r="M11" s="105">
        <f t="shared" si="1"/>
        <v>117</v>
      </c>
      <c r="N11" s="338" t="s">
        <v>171</v>
      </c>
      <c r="O11" s="338"/>
    </row>
    <row r="12" spans="1:15" ht="22.5" customHeight="1">
      <c r="A12" s="400" t="s">
        <v>228</v>
      </c>
      <c r="B12" s="400"/>
      <c r="C12" s="156">
        <v>64</v>
      </c>
      <c r="D12" s="156">
        <v>15</v>
      </c>
      <c r="E12" s="156">
        <v>0</v>
      </c>
      <c r="F12" s="156">
        <v>0</v>
      </c>
      <c r="G12" s="262">
        <f t="shared" si="0"/>
        <v>79</v>
      </c>
      <c r="H12" s="156">
        <v>47</v>
      </c>
      <c r="I12" s="156">
        <v>18</v>
      </c>
      <c r="J12" s="156">
        <v>9</v>
      </c>
      <c r="K12" s="156">
        <v>5</v>
      </c>
      <c r="L12" s="156">
        <v>0</v>
      </c>
      <c r="M12" s="105">
        <f t="shared" si="1"/>
        <v>79</v>
      </c>
      <c r="N12" s="338" t="s">
        <v>305</v>
      </c>
      <c r="O12" s="338"/>
    </row>
    <row r="13" spans="1:15" ht="22.5" customHeight="1">
      <c r="A13" s="348" t="s">
        <v>45</v>
      </c>
      <c r="B13" s="109" t="s">
        <v>348</v>
      </c>
      <c r="C13" s="156">
        <v>58</v>
      </c>
      <c r="D13" s="156">
        <v>24</v>
      </c>
      <c r="E13" s="156">
        <v>2</v>
      </c>
      <c r="F13" s="156">
        <v>4</v>
      </c>
      <c r="G13" s="262">
        <f t="shared" si="0"/>
        <v>88</v>
      </c>
      <c r="H13" s="156">
        <v>46</v>
      </c>
      <c r="I13" s="156">
        <v>22</v>
      </c>
      <c r="J13" s="156">
        <v>15</v>
      </c>
      <c r="K13" s="156">
        <v>3</v>
      </c>
      <c r="L13" s="156">
        <v>2</v>
      </c>
      <c r="M13" s="105">
        <f t="shared" si="1"/>
        <v>88</v>
      </c>
      <c r="N13" s="221" t="s">
        <v>564</v>
      </c>
      <c r="O13" s="351" t="s">
        <v>172</v>
      </c>
    </row>
    <row r="14" spans="1:15" ht="22.5" customHeight="1">
      <c r="A14" s="349"/>
      <c r="B14" s="109" t="s">
        <v>349</v>
      </c>
      <c r="C14" s="156">
        <v>219</v>
      </c>
      <c r="D14" s="156">
        <v>63</v>
      </c>
      <c r="E14" s="156">
        <v>8</v>
      </c>
      <c r="F14" s="156">
        <v>6</v>
      </c>
      <c r="G14" s="262">
        <f t="shared" si="0"/>
        <v>296</v>
      </c>
      <c r="H14" s="156">
        <v>142</v>
      </c>
      <c r="I14" s="156">
        <v>87</v>
      </c>
      <c r="J14" s="156">
        <v>32</v>
      </c>
      <c r="K14" s="156">
        <v>23</v>
      </c>
      <c r="L14" s="156">
        <v>12</v>
      </c>
      <c r="M14" s="105">
        <f t="shared" si="1"/>
        <v>296</v>
      </c>
      <c r="N14" s="221" t="s">
        <v>565</v>
      </c>
      <c r="O14" s="352"/>
    </row>
    <row r="15" spans="1:17" ht="22.5" customHeight="1">
      <c r="A15" s="349"/>
      <c r="B15" s="109" t="s">
        <v>350</v>
      </c>
      <c r="C15" s="156">
        <v>59</v>
      </c>
      <c r="D15" s="156">
        <v>9</v>
      </c>
      <c r="E15" s="156">
        <v>0</v>
      </c>
      <c r="F15" s="156">
        <v>0</v>
      </c>
      <c r="G15" s="262">
        <f t="shared" si="0"/>
        <v>68</v>
      </c>
      <c r="H15" s="156">
        <v>39</v>
      </c>
      <c r="I15" s="156">
        <v>23</v>
      </c>
      <c r="J15" s="156">
        <v>6</v>
      </c>
      <c r="K15" s="156">
        <v>0</v>
      </c>
      <c r="L15" s="156">
        <v>0</v>
      </c>
      <c r="M15" s="105">
        <f t="shared" si="1"/>
        <v>68</v>
      </c>
      <c r="N15" s="234" t="s">
        <v>566</v>
      </c>
      <c r="O15" s="352"/>
      <c r="Q15" s="104"/>
    </row>
    <row r="16" spans="1:15" ht="22.5" customHeight="1">
      <c r="A16" s="349"/>
      <c r="B16" s="109" t="s">
        <v>351</v>
      </c>
      <c r="C16" s="156">
        <v>218</v>
      </c>
      <c r="D16" s="156">
        <v>29</v>
      </c>
      <c r="E16" s="156">
        <v>2</v>
      </c>
      <c r="F16" s="156">
        <v>2</v>
      </c>
      <c r="G16" s="262">
        <f t="shared" si="0"/>
        <v>251</v>
      </c>
      <c r="H16" s="156">
        <v>139</v>
      </c>
      <c r="I16" s="156">
        <v>78</v>
      </c>
      <c r="J16" s="156">
        <v>18</v>
      </c>
      <c r="K16" s="156">
        <v>11</v>
      </c>
      <c r="L16" s="156">
        <v>5</v>
      </c>
      <c r="M16" s="105">
        <f t="shared" si="1"/>
        <v>251</v>
      </c>
      <c r="N16" s="234" t="s">
        <v>376</v>
      </c>
      <c r="O16" s="352"/>
    </row>
    <row r="17" spans="1:15" ht="22.5" customHeight="1">
      <c r="A17" s="349"/>
      <c r="B17" s="109" t="s">
        <v>352</v>
      </c>
      <c r="C17" s="156">
        <v>84</v>
      </c>
      <c r="D17" s="156">
        <v>0</v>
      </c>
      <c r="E17" s="156">
        <v>0</v>
      </c>
      <c r="F17" s="156">
        <v>0</v>
      </c>
      <c r="G17" s="262">
        <f t="shared" si="0"/>
        <v>84</v>
      </c>
      <c r="H17" s="156">
        <v>5</v>
      </c>
      <c r="I17" s="156">
        <v>79</v>
      </c>
      <c r="J17" s="156">
        <v>0</v>
      </c>
      <c r="K17" s="156">
        <v>0</v>
      </c>
      <c r="L17" s="156">
        <v>0</v>
      </c>
      <c r="M17" s="105">
        <f t="shared" si="1"/>
        <v>84</v>
      </c>
      <c r="N17" s="234" t="s">
        <v>377</v>
      </c>
      <c r="O17" s="352"/>
    </row>
    <row r="18" spans="1:15" ht="22.5" customHeight="1">
      <c r="A18" s="350"/>
      <c r="B18" s="109" t="s">
        <v>353</v>
      </c>
      <c r="C18" s="156">
        <v>97</v>
      </c>
      <c r="D18" s="156">
        <v>35</v>
      </c>
      <c r="E18" s="156">
        <v>9</v>
      </c>
      <c r="F18" s="156">
        <v>8</v>
      </c>
      <c r="G18" s="262">
        <f t="shared" si="0"/>
        <v>149</v>
      </c>
      <c r="H18" s="156">
        <v>66</v>
      </c>
      <c r="I18" s="156">
        <v>49</v>
      </c>
      <c r="J18" s="156">
        <v>24</v>
      </c>
      <c r="K18" s="156">
        <v>6</v>
      </c>
      <c r="L18" s="156">
        <v>4</v>
      </c>
      <c r="M18" s="105">
        <f t="shared" si="1"/>
        <v>149</v>
      </c>
      <c r="N18" s="222" t="s">
        <v>378</v>
      </c>
      <c r="O18" s="353"/>
    </row>
    <row r="19" spans="1:15" ht="22.5" customHeight="1">
      <c r="A19" s="400" t="s">
        <v>52</v>
      </c>
      <c r="B19" s="400"/>
      <c r="C19" s="156">
        <v>29</v>
      </c>
      <c r="D19" s="156">
        <v>69</v>
      </c>
      <c r="E19" s="156">
        <v>69</v>
      </c>
      <c r="F19" s="156">
        <v>5</v>
      </c>
      <c r="G19" s="262">
        <f t="shared" si="0"/>
        <v>172</v>
      </c>
      <c r="H19" s="156">
        <v>5</v>
      </c>
      <c r="I19" s="156">
        <v>35</v>
      </c>
      <c r="J19" s="156">
        <v>48</v>
      </c>
      <c r="K19" s="156">
        <v>82</v>
      </c>
      <c r="L19" s="156">
        <v>2</v>
      </c>
      <c r="M19" s="105">
        <f t="shared" si="1"/>
        <v>172</v>
      </c>
      <c r="N19" s="338" t="s">
        <v>379</v>
      </c>
      <c r="O19" s="338"/>
    </row>
    <row r="20" spans="1:15" ht="22.5" customHeight="1">
      <c r="A20" s="400" t="s">
        <v>53</v>
      </c>
      <c r="B20" s="400"/>
      <c r="C20" s="156">
        <v>177</v>
      </c>
      <c r="D20" s="156">
        <v>32</v>
      </c>
      <c r="E20" s="156">
        <v>1</v>
      </c>
      <c r="F20" s="156">
        <v>1</v>
      </c>
      <c r="G20" s="262">
        <f t="shared" si="0"/>
        <v>211</v>
      </c>
      <c r="H20" s="156">
        <v>137</v>
      </c>
      <c r="I20" s="156">
        <v>64</v>
      </c>
      <c r="J20" s="156">
        <v>7</v>
      </c>
      <c r="K20" s="156">
        <v>1</v>
      </c>
      <c r="L20" s="156">
        <v>2</v>
      </c>
      <c r="M20" s="105">
        <f t="shared" si="1"/>
        <v>211</v>
      </c>
      <c r="N20" s="338" t="s">
        <v>173</v>
      </c>
      <c r="O20" s="338"/>
    </row>
    <row r="21" spans="1:15" ht="22.5" customHeight="1">
      <c r="A21" s="400" t="s">
        <v>519</v>
      </c>
      <c r="B21" s="400"/>
      <c r="C21" s="156">
        <v>155</v>
      </c>
      <c r="D21" s="156">
        <v>49</v>
      </c>
      <c r="E21" s="156">
        <v>2</v>
      </c>
      <c r="F21" s="156">
        <v>0</v>
      </c>
      <c r="G21" s="262">
        <f t="shared" si="0"/>
        <v>206</v>
      </c>
      <c r="H21" s="156">
        <v>95</v>
      </c>
      <c r="I21" s="156">
        <v>89</v>
      </c>
      <c r="J21" s="156">
        <v>13</v>
      </c>
      <c r="K21" s="156">
        <v>6</v>
      </c>
      <c r="L21" s="156">
        <v>3</v>
      </c>
      <c r="M21" s="105">
        <f t="shared" si="1"/>
        <v>206</v>
      </c>
      <c r="N21" s="338" t="s">
        <v>174</v>
      </c>
      <c r="O21" s="338"/>
    </row>
    <row r="22" spans="1:15" ht="22.5" customHeight="1">
      <c r="A22" s="400" t="s">
        <v>314</v>
      </c>
      <c r="B22" s="400"/>
      <c r="C22" s="156">
        <v>51</v>
      </c>
      <c r="D22" s="156">
        <v>3</v>
      </c>
      <c r="E22" s="156">
        <v>0</v>
      </c>
      <c r="F22" s="156">
        <v>0</v>
      </c>
      <c r="G22" s="262">
        <f t="shared" si="0"/>
        <v>54</v>
      </c>
      <c r="H22" s="156">
        <v>33</v>
      </c>
      <c r="I22" s="156">
        <v>13</v>
      </c>
      <c r="J22" s="156">
        <v>5</v>
      </c>
      <c r="K22" s="156">
        <v>3</v>
      </c>
      <c r="L22" s="156">
        <v>0</v>
      </c>
      <c r="M22" s="105">
        <f t="shared" si="1"/>
        <v>54</v>
      </c>
      <c r="N22" s="338" t="s">
        <v>175</v>
      </c>
      <c r="O22" s="338"/>
    </row>
    <row r="23" spans="1:15" ht="18.75" customHeight="1">
      <c r="A23" s="400" t="s">
        <v>315</v>
      </c>
      <c r="B23" s="400"/>
      <c r="C23" s="156">
        <v>47</v>
      </c>
      <c r="D23" s="156">
        <v>5</v>
      </c>
      <c r="E23" s="156">
        <v>0</v>
      </c>
      <c r="F23" s="156">
        <v>0</v>
      </c>
      <c r="G23" s="262">
        <f t="shared" si="0"/>
        <v>52</v>
      </c>
      <c r="H23" s="156">
        <v>29</v>
      </c>
      <c r="I23" s="156">
        <v>20</v>
      </c>
      <c r="J23" s="156">
        <v>2</v>
      </c>
      <c r="K23" s="156">
        <v>1</v>
      </c>
      <c r="L23" s="156">
        <v>0</v>
      </c>
      <c r="M23" s="105">
        <f t="shared" si="1"/>
        <v>52</v>
      </c>
      <c r="N23" s="338" t="s">
        <v>176</v>
      </c>
      <c r="O23" s="338"/>
    </row>
    <row r="24" spans="1:15" ht="22.5" customHeight="1">
      <c r="A24" s="400" t="s">
        <v>57</v>
      </c>
      <c r="B24" s="400"/>
      <c r="C24" s="156">
        <v>16</v>
      </c>
      <c r="D24" s="156">
        <v>4</v>
      </c>
      <c r="E24" s="156">
        <v>0</v>
      </c>
      <c r="F24" s="156">
        <v>1</v>
      </c>
      <c r="G24" s="262">
        <f t="shared" si="0"/>
        <v>21</v>
      </c>
      <c r="H24" s="156">
        <v>10</v>
      </c>
      <c r="I24" s="156">
        <v>2</v>
      </c>
      <c r="J24" s="156">
        <v>6</v>
      </c>
      <c r="K24" s="156">
        <v>2</v>
      </c>
      <c r="L24" s="156">
        <v>1</v>
      </c>
      <c r="M24" s="105">
        <f t="shared" si="1"/>
        <v>21</v>
      </c>
      <c r="N24" s="338" t="s">
        <v>380</v>
      </c>
      <c r="O24" s="338"/>
    </row>
    <row r="25" spans="1:15" ht="22.5" customHeight="1">
      <c r="A25" s="400" t="s">
        <v>58</v>
      </c>
      <c r="B25" s="400"/>
      <c r="C25" s="156">
        <v>21</v>
      </c>
      <c r="D25" s="156">
        <v>8</v>
      </c>
      <c r="E25" s="156">
        <v>9</v>
      </c>
      <c r="F25" s="156">
        <v>5</v>
      </c>
      <c r="G25" s="262">
        <f t="shared" si="0"/>
        <v>43</v>
      </c>
      <c r="H25" s="156">
        <v>6</v>
      </c>
      <c r="I25" s="156">
        <v>16</v>
      </c>
      <c r="J25" s="156">
        <v>9</v>
      </c>
      <c r="K25" s="156">
        <v>7</v>
      </c>
      <c r="L25" s="156">
        <v>5</v>
      </c>
      <c r="M25" s="105">
        <f t="shared" si="1"/>
        <v>43</v>
      </c>
      <c r="N25" s="338" t="s">
        <v>178</v>
      </c>
      <c r="O25" s="338"/>
    </row>
    <row r="26" spans="1:15" ht="22.5" customHeight="1">
      <c r="A26" s="400" t="s">
        <v>229</v>
      </c>
      <c r="B26" s="400"/>
      <c r="C26" s="156">
        <v>50</v>
      </c>
      <c r="D26" s="156">
        <v>21</v>
      </c>
      <c r="E26" s="156">
        <v>0</v>
      </c>
      <c r="F26" s="156">
        <v>0</v>
      </c>
      <c r="G26" s="262">
        <f t="shared" si="0"/>
        <v>71</v>
      </c>
      <c r="H26" s="156">
        <v>4</v>
      </c>
      <c r="I26" s="156">
        <v>67</v>
      </c>
      <c r="J26" s="156">
        <v>0</v>
      </c>
      <c r="K26" s="156">
        <v>0</v>
      </c>
      <c r="L26" s="156">
        <v>0</v>
      </c>
      <c r="M26" s="105">
        <f t="shared" si="1"/>
        <v>71</v>
      </c>
      <c r="N26" s="338" t="s">
        <v>179</v>
      </c>
      <c r="O26" s="338"/>
    </row>
    <row r="27" spans="1:15" ht="22.5" customHeight="1">
      <c r="A27" s="400" t="s">
        <v>60</v>
      </c>
      <c r="B27" s="400"/>
      <c r="C27" s="156">
        <v>9</v>
      </c>
      <c r="D27" s="156">
        <v>8</v>
      </c>
      <c r="E27" s="156">
        <v>0</v>
      </c>
      <c r="F27" s="156">
        <v>0</v>
      </c>
      <c r="G27" s="262">
        <f t="shared" si="0"/>
        <v>17</v>
      </c>
      <c r="H27" s="156">
        <v>5</v>
      </c>
      <c r="I27" s="156">
        <v>10</v>
      </c>
      <c r="J27" s="156">
        <v>2</v>
      </c>
      <c r="K27" s="156">
        <v>0</v>
      </c>
      <c r="L27" s="156">
        <v>0</v>
      </c>
      <c r="M27" s="105">
        <f t="shared" si="1"/>
        <v>17</v>
      </c>
      <c r="N27" s="338" t="s">
        <v>180</v>
      </c>
      <c r="O27" s="338"/>
    </row>
    <row r="28" spans="1:15" ht="22.5" customHeight="1" thickBot="1">
      <c r="A28" s="442" t="s">
        <v>61</v>
      </c>
      <c r="B28" s="442"/>
      <c r="C28" s="177">
        <v>270</v>
      </c>
      <c r="D28" s="177">
        <v>31</v>
      </c>
      <c r="E28" s="177">
        <v>8</v>
      </c>
      <c r="F28" s="177">
        <v>0</v>
      </c>
      <c r="G28" s="193">
        <f t="shared" si="0"/>
        <v>309</v>
      </c>
      <c r="H28" s="177">
        <v>197</v>
      </c>
      <c r="I28" s="177">
        <v>42</v>
      </c>
      <c r="J28" s="177">
        <v>39</v>
      </c>
      <c r="K28" s="177">
        <v>18</v>
      </c>
      <c r="L28" s="177">
        <v>13</v>
      </c>
      <c r="M28" s="132">
        <f t="shared" si="1"/>
        <v>309</v>
      </c>
      <c r="N28" s="443" t="s">
        <v>381</v>
      </c>
      <c r="O28" s="444"/>
    </row>
    <row r="29" spans="1:15" ht="22.5" customHeight="1" thickBot="1" thickTop="1">
      <c r="A29" s="440" t="s">
        <v>25</v>
      </c>
      <c r="B29" s="440"/>
      <c r="C29" s="160">
        <f>SUM(C9:C28)</f>
        <v>1949</v>
      </c>
      <c r="D29" s="160">
        <f aca="true" t="shared" si="2" ref="D29:M29">SUM(D9:D28)</f>
        <v>441</v>
      </c>
      <c r="E29" s="160">
        <f t="shared" si="2"/>
        <v>114</v>
      </c>
      <c r="F29" s="160">
        <f t="shared" si="2"/>
        <v>33</v>
      </c>
      <c r="G29" s="160">
        <f t="shared" si="2"/>
        <v>2537</v>
      </c>
      <c r="H29" s="160">
        <f t="shared" si="2"/>
        <v>1194</v>
      </c>
      <c r="I29" s="160">
        <f t="shared" si="2"/>
        <v>845</v>
      </c>
      <c r="J29" s="160">
        <f t="shared" si="2"/>
        <v>264</v>
      </c>
      <c r="K29" s="160">
        <f t="shared" si="2"/>
        <v>181</v>
      </c>
      <c r="L29" s="160">
        <f t="shared" si="2"/>
        <v>53</v>
      </c>
      <c r="M29" s="160">
        <f t="shared" si="2"/>
        <v>2537</v>
      </c>
      <c r="N29" s="441" t="s">
        <v>298</v>
      </c>
      <c r="O29" s="441"/>
    </row>
    <row r="30" ht="13.5" thickTop="1"/>
    <row r="31" spans="1:15" ht="23.25" customHeight="1">
      <c r="A31" s="213" t="s">
        <v>515</v>
      </c>
      <c r="B31" s="275" t="s">
        <v>434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580" t="s">
        <v>527</v>
      </c>
      <c r="M31" s="580"/>
      <c r="N31" s="580"/>
      <c r="O31" s="580"/>
    </row>
  </sheetData>
  <sheetProtection/>
  <mergeCells count="58">
    <mergeCell ref="L31:O31"/>
    <mergeCell ref="C4:G4"/>
    <mergeCell ref="H4:M4"/>
    <mergeCell ref="N4:O8"/>
    <mergeCell ref="C5:C6"/>
    <mergeCell ref="D5:D8"/>
    <mergeCell ref="F5:F6"/>
    <mergeCell ref="G5:G6"/>
    <mergeCell ref="H5:H6"/>
    <mergeCell ref="I5:I8"/>
    <mergeCell ref="A1:O1"/>
    <mergeCell ref="A2:O2"/>
    <mergeCell ref="A3:H3"/>
    <mergeCell ref="I3:O3"/>
    <mergeCell ref="A4:B8"/>
    <mergeCell ref="K5:K8"/>
    <mergeCell ref="L5:L6"/>
    <mergeCell ref="M5:M6"/>
    <mergeCell ref="C7:C8"/>
    <mergeCell ref="F7:F8"/>
    <mergeCell ref="G7:G8"/>
    <mergeCell ref="H7:H8"/>
    <mergeCell ref="L7:L8"/>
    <mergeCell ref="M7:M8"/>
    <mergeCell ref="E5:E8"/>
    <mergeCell ref="J5:J8"/>
    <mergeCell ref="A9:B9"/>
    <mergeCell ref="N9:O9"/>
    <mergeCell ref="A10:B10"/>
    <mergeCell ref="N10:O10"/>
    <mergeCell ref="A11:B11"/>
    <mergeCell ref="N11:O11"/>
    <mergeCell ref="A13:A18"/>
    <mergeCell ref="A23:B23"/>
    <mergeCell ref="N23:O23"/>
    <mergeCell ref="A12:B12"/>
    <mergeCell ref="N12:O12"/>
    <mergeCell ref="O13:O18"/>
    <mergeCell ref="A19:B19"/>
    <mergeCell ref="N19:O19"/>
    <mergeCell ref="A20:B20"/>
    <mergeCell ref="N20:O20"/>
    <mergeCell ref="A22:B22"/>
    <mergeCell ref="N22:O22"/>
    <mergeCell ref="A21:B21"/>
    <mergeCell ref="N21:O21"/>
    <mergeCell ref="A25:B25"/>
    <mergeCell ref="N25:O25"/>
    <mergeCell ref="A24:B24"/>
    <mergeCell ref="N24:O24"/>
    <mergeCell ref="A29:B29"/>
    <mergeCell ref="N29:O29"/>
    <mergeCell ref="A26:B26"/>
    <mergeCell ref="N26:O26"/>
    <mergeCell ref="A27:B27"/>
    <mergeCell ref="N27:O27"/>
    <mergeCell ref="A28:B28"/>
    <mergeCell ref="N28:O28"/>
  </mergeCells>
  <printOptions horizontalCentered="1"/>
  <pageMargins left="0.5" right="0.5" top="0.75" bottom="0.5" header="0.75" footer="0.5"/>
  <pageSetup firstPageNumber="6" useFirstPageNumber="1" horizontalDpi="300" verticalDpi="3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rightToLeft="1" view="pageBreakPreview" zoomScale="90" zoomScaleNormal="75" zoomScaleSheetLayoutView="90" zoomScalePageLayoutView="0" workbookViewId="0" topLeftCell="A1">
      <selection activeCell="D7" sqref="D7:D8"/>
    </sheetView>
  </sheetViews>
  <sheetFormatPr defaultColWidth="9.140625" defaultRowHeight="12.75"/>
  <cols>
    <col min="1" max="1" width="4.421875" style="0" customWidth="1"/>
    <col min="2" max="2" width="11.7109375" style="0" customWidth="1"/>
    <col min="3" max="3" width="10.28125" style="0" customWidth="1"/>
    <col min="4" max="4" width="14.140625" style="0" customWidth="1"/>
    <col min="5" max="5" width="14.00390625" style="0" customWidth="1"/>
    <col min="6" max="6" width="13.8515625" style="0" customWidth="1"/>
    <col min="7" max="8" width="12.7109375" style="0" customWidth="1"/>
    <col min="9" max="9" width="13.57421875" style="0" customWidth="1"/>
    <col min="10" max="10" width="13.8515625" style="0" customWidth="1"/>
    <col min="11" max="11" width="12.57421875" style="0" customWidth="1"/>
    <col min="12" max="12" width="9.140625" style="0" customWidth="1"/>
    <col min="13" max="13" width="10.28125" style="0" customWidth="1"/>
    <col min="14" max="14" width="13.28125" style="0" customWidth="1"/>
    <col min="15" max="15" width="17.8515625" style="0" customWidth="1"/>
    <col min="16" max="16" width="3.8515625" style="0" customWidth="1"/>
  </cols>
  <sheetData>
    <row r="1" spans="1:16" ht="16.5" customHeight="1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24" customHeight="1">
      <c r="A2" s="455" t="s">
        <v>629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34.5" customHeight="1">
      <c r="A3" s="456" t="s">
        <v>631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</row>
    <row r="4" spans="1:16" ht="18.75" thickBot="1">
      <c r="A4" s="457" t="s">
        <v>511</v>
      </c>
      <c r="B4" s="457"/>
      <c r="C4" s="457"/>
      <c r="D4" s="457"/>
      <c r="E4" s="457"/>
      <c r="F4" s="457"/>
      <c r="G4" s="457"/>
      <c r="H4" s="409" t="s">
        <v>450</v>
      </c>
      <c r="I4" s="409"/>
      <c r="J4" s="409"/>
      <c r="K4" s="409"/>
      <c r="L4" s="409"/>
      <c r="M4" s="409"/>
      <c r="N4" s="409"/>
      <c r="O4" s="409"/>
      <c r="P4" s="409"/>
    </row>
    <row r="5" spans="1:16" ht="21.75" customHeight="1" thickTop="1">
      <c r="A5" s="340" t="s">
        <v>101</v>
      </c>
      <c r="B5" s="340"/>
      <c r="C5" s="397" t="s">
        <v>322</v>
      </c>
      <c r="D5" s="340" t="s">
        <v>317</v>
      </c>
      <c r="E5" s="340"/>
      <c r="F5" s="340"/>
      <c r="G5" s="340"/>
      <c r="H5" s="340"/>
      <c r="I5" s="340"/>
      <c r="J5" s="340"/>
      <c r="K5" s="340"/>
      <c r="L5" s="340"/>
      <c r="M5" s="397" t="s">
        <v>427</v>
      </c>
      <c r="N5" s="581" t="s">
        <v>642</v>
      </c>
      <c r="O5" s="365" t="s">
        <v>290</v>
      </c>
      <c r="P5" s="365"/>
    </row>
    <row r="6" spans="1:16" ht="21.75" customHeight="1">
      <c r="A6" s="410"/>
      <c r="B6" s="410"/>
      <c r="C6" s="398"/>
      <c r="D6" s="410" t="s">
        <v>419</v>
      </c>
      <c r="E6" s="410"/>
      <c r="F6" s="410"/>
      <c r="G6" s="410"/>
      <c r="H6" s="410"/>
      <c r="I6" s="410"/>
      <c r="J6" s="410"/>
      <c r="K6" s="410"/>
      <c r="L6" s="410"/>
      <c r="M6" s="398"/>
      <c r="N6" s="582"/>
      <c r="O6" s="366"/>
      <c r="P6" s="366"/>
    </row>
    <row r="7" spans="1:16" ht="21.75" customHeight="1">
      <c r="A7" s="410"/>
      <c r="B7" s="410"/>
      <c r="C7" s="398" t="s">
        <v>418</v>
      </c>
      <c r="D7" s="398" t="s">
        <v>323</v>
      </c>
      <c r="E7" s="398" t="s">
        <v>324</v>
      </c>
      <c r="F7" s="398" t="s">
        <v>325</v>
      </c>
      <c r="G7" s="398" t="s">
        <v>328</v>
      </c>
      <c r="H7" s="398" t="s">
        <v>326</v>
      </c>
      <c r="I7" s="398" t="s">
        <v>327</v>
      </c>
      <c r="J7" s="398" t="s">
        <v>329</v>
      </c>
      <c r="K7" s="398" t="s">
        <v>553</v>
      </c>
      <c r="L7" s="410" t="s">
        <v>25</v>
      </c>
      <c r="M7" s="398"/>
      <c r="N7" s="582"/>
      <c r="O7" s="366"/>
      <c r="P7" s="366"/>
    </row>
    <row r="8" spans="1:16" ht="21.75" customHeight="1">
      <c r="A8" s="410"/>
      <c r="B8" s="410"/>
      <c r="C8" s="398"/>
      <c r="D8" s="398"/>
      <c r="E8" s="398"/>
      <c r="F8" s="398"/>
      <c r="G8" s="398"/>
      <c r="H8" s="398"/>
      <c r="I8" s="398"/>
      <c r="J8" s="398"/>
      <c r="K8" s="398"/>
      <c r="L8" s="410"/>
      <c r="M8" s="398"/>
      <c r="N8" s="582"/>
      <c r="O8" s="366"/>
      <c r="P8" s="366"/>
    </row>
    <row r="9" spans="1:16" ht="21.75" customHeight="1">
      <c r="A9" s="410"/>
      <c r="B9" s="410"/>
      <c r="C9" s="398"/>
      <c r="D9" s="398" t="s">
        <v>421</v>
      </c>
      <c r="E9" s="398" t="s">
        <v>420</v>
      </c>
      <c r="F9" s="398" t="s">
        <v>422</v>
      </c>
      <c r="G9" s="398" t="s">
        <v>423</v>
      </c>
      <c r="H9" s="398" t="s">
        <v>424</v>
      </c>
      <c r="I9" s="398" t="s">
        <v>425</v>
      </c>
      <c r="J9" s="398" t="s">
        <v>426</v>
      </c>
      <c r="K9" s="398" t="s">
        <v>556</v>
      </c>
      <c r="L9" s="398" t="s">
        <v>298</v>
      </c>
      <c r="M9" s="398" t="s">
        <v>298</v>
      </c>
      <c r="N9" s="398" t="s">
        <v>607</v>
      </c>
      <c r="O9" s="366"/>
      <c r="P9" s="366"/>
    </row>
    <row r="10" spans="1:16" ht="69.75" customHeight="1" thickBot="1">
      <c r="A10" s="447"/>
      <c r="B10" s="447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52"/>
      <c r="P10" s="452"/>
    </row>
    <row r="11" spans="1:16" ht="21.75" customHeight="1" thickTop="1">
      <c r="A11" s="453" t="s">
        <v>41</v>
      </c>
      <c r="B11" s="453"/>
      <c r="C11" s="156">
        <v>204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f aca="true" t="shared" si="0" ref="M11:M30">SUM(C11,L11)</f>
        <v>204</v>
      </c>
      <c r="N11" s="156">
        <v>0</v>
      </c>
      <c r="O11" s="344" t="s">
        <v>429</v>
      </c>
      <c r="P11" s="344"/>
    </row>
    <row r="12" spans="1:16" ht="21.75" customHeight="1">
      <c r="A12" s="360" t="s">
        <v>42</v>
      </c>
      <c r="B12" s="360"/>
      <c r="C12" s="156">
        <v>45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f t="shared" si="0"/>
        <v>45</v>
      </c>
      <c r="N12" s="156">
        <v>0</v>
      </c>
      <c r="O12" s="372" t="s">
        <v>375</v>
      </c>
      <c r="P12" s="372"/>
    </row>
    <row r="13" spans="1:16" ht="21.75" customHeight="1">
      <c r="A13" s="360" t="s">
        <v>43</v>
      </c>
      <c r="B13" s="360"/>
      <c r="C13" s="156">
        <v>117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f t="shared" si="0"/>
        <v>117</v>
      </c>
      <c r="N13" s="156">
        <v>0</v>
      </c>
      <c r="O13" s="372" t="s">
        <v>171</v>
      </c>
      <c r="P13" s="372"/>
    </row>
    <row r="14" spans="1:16" ht="21.75" customHeight="1">
      <c r="A14" s="360" t="s">
        <v>228</v>
      </c>
      <c r="B14" s="360"/>
      <c r="C14" s="156">
        <v>79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f t="shared" si="0"/>
        <v>79</v>
      </c>
      <c r="N14" s="156">
        <v>0</v>
      </c>
      <c r="O14" s="372" t="s">
        <v>305</v>
      </c>
      <c r="P14" s="372"/>
    </row>
    <row r="15" spans="1:16" ht="21.75" customHeight="1">
      <c r="A15" s="348" t="s">
        <v>608</v>
      </c>
      <c r="B15" s="109" t="s">
        <v>263</v>
      </c>
      <c r="C15" s="156">
        <v>88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f t="shared" si="0"/>
        <v>88</v>
      </c>
      <c r="N15" s="156">
        <v>0</v>
      </c>
      <c r="O15" s="221" t="s">
        <v>564</v>
      </c>
      <c r="P15" s="351" t="s">
        <v>172</v>
      </c>
    </row>
    <row r="16" spans="1:16" ht="21.75" customHeight="1">
      <c r="A16" s="349"/>
      <c r="B16" s="109" t="s">
        <v>264</v>
      </c>
      <c r="C16" s="156">
        <v>296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f t="shared" si="0"/>
        <v>296</v>
      </c>
      <c r="N16" s="156">
        <v>44</v>
      </c>
      <c r="O16" s="221" t="s">
        <v>565</v>
      </c>
      <c r="P16" s="352"/>
    </row>
    <row r="17" spans="1:16" ht="21.75" customHeight="1">
      <c r="A17" s="349"/>
      <c r="B17" s="109" t="s">
        <v>265</v>
      </c>
      <c r="C17" s="156">
        <v>68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f t="shared" si="0"/>
        <v>68</v>
      </c>
      <c r="N17" s="156">
        <v>10</v>
      </c>
      <c r="O17" s="234" t="s">
        <v>566</v>
      </c>
      <c r="P17" s="352"/>
    </row>
    <row r="18" spans="1:16" ht="21.75" customHeight="1">
      <c r="A18" s="349"/>
      <c r="B18" s="109" t="s">
        <v>266</v>
      </c>
      <c r="C18" s="156">
        <v>251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f t="shared" si="0"/>
        <v>251</v>
      </c>
      <c r="N18" s="156">
        <v>0</v>
      </c>
      <c r="O18" s="234" t="s">
        <v>376</v>
      </c>
      <c r="P18" s="352"/>
    </row>
    <row r="19" spans="1:16" ht="21.75" customHeight="1">
      <c r="A19" s="349"/>
      <c r="B19" s="109" t="s">
        <v>267</v>
      </c>
      <c r="C19" s="156">
        <v>84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f t="shared" si="0"/>
        <v>84</v>
      </c>
      <c r="N19" s="156">
        <v>0</v>
      </c>
      <c r="O19" s="234" t="s">
        <v>377</v>
      </c>
      <c r="P19" s="352"/>
    </row>
    <row r="20" spans="1:16" ht="21.75" customHeight="1">
      <c r="A20" s="350"/>
      <c r="B20" s="109" t="s">
        <v>268</v>
      </c>
      <c r="C20" s="156">
        <v>149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f t="shared" si="0"/>
        <v>149</v>
      </c>
      <c r="N20" s="156">
        <v>10</v>
      </c>
      <c r="O20" s="222" t="s">
        <v>378</v>
      </c>
      <c r="P20" s="353"/>
    </row>
    <row r="21" spans="1:16" ht="21.75" customHeight="1">
      <c r="A21" s="360" t="s">
        <v>52</v>
      </c>
      <c r="B21" s="360"/>
      <c r="C21" s="156">
        <v>172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f t="shared" si="0"/>
        <v>172</v>
      </c>
      <c r="N21" s="156">
        <v>0</v>
      </c>
      <c r="O21" s="338" t="s">
        <v>379</v>
      </c>
      <c r="P21" s="338"/>
    </row>
    <row r="22" spans="1:16" ht="21.75" customHeight="1">
      <c r="A22" s="360" t="s">
        <v>53</v>
      </c>
      <c r="B22" s="360"/>
      <c r="C22" s="156">
        <v>211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f t="shared" si="0"/>
        <v>211</v>
      </c>
      <c r="N22" s="156">
        <v>27</v>
      </c>
      <c r="O22" s="338" t="s">
        <v>173</v>
      </c>
      <c r="P22" s="338"/>
    </row>
    <row r="23" spans="1:16" ht="21.75" customHeight="1">
      <c r="A23" s="360" t="s">
        <v>54</v>
      </c>
      <c r="B23" s="360"/>
      <c r="C23" s="156">
        <v>206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f t="shared" si="0"/>
        <v>206</v>
      </c>
      <c r="N23" s="156">
        <v>127</v>
      </c>
      <c r="O23" s="338" t="s">
        <v>174</v>
      </c>
      <c r="P23" s="338"/>
    </row>
    <row r="24" spans="1:16" ht="21.75" customHeight="1">
      <c r="A24" s="360" t="s">
        <v>55</v>
      </c>
      <c r="B24" s="360"/>
      <c r="C24" s="156">
        <v>53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1</v>
      </c>
      <c r="J24" s="156">
        <v>0</v>
      </c>
      <c r="K24" s="156">
        <v>0</v>
      </c>
      <c r="L24" s="156">
        <v>1</v>
      </c>
      <c r="M24" s="156">
        <f t="shared" si="0"/>
        <v>54</v>
      </c>
      <c r="N24" s="156">
        <v>10</v>
      </c>
      <c r="O24" s="338" t="s">
        <v>175</v>
      </c>
      <c r="P24" s="338"/>
    </row>
    <row r="25" spans="1:16" ht="21.75" customHeight="1">
      <c r="A25" s="422" t="s">
        <v>134</v>
      </c>
      <c r="B25" s="422"/>
      <c r="C25" s="156">
        <v>52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f t="shared" si="0"/>
        <v>52</v>
      </c>
      <c r="N25" s="156">
        <v>0</v>
      </c>
      <c r="O25" s="338" t="s">
        <v>176</v>
      </c>
      <c r="P25" s="338"/>
    </row>
    <row r="26" spans="1:16" ht="21.75" customHeight="1">
      <c r="A26" s="360" t="s">
        <v>57</v>
      </c>
      <c r="B26" s="360"/>
      <c r="C26" s="156">
        <v>21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f t="shared" si="0"/>
        <v>21</v>
      </c>
      <c r="N26" s="156">
        <v>0</v>
      </c>
      <c r="O26" s="338" t="s">
        <v>380</v>
      </c>
      <c r="P26" s="338"/>
    </row>
    <row r="27" spans="1:16" ht="21.75" customHeight="1">
      <c r="A27" s="360" t="s">
        <v>58</v>
      </c>
      <c r="B27" s="360"/>
      <c r="C27" s="156">
        <v>43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f t="shared" si="0"/>
        <v>43</v>
      </c>
      <c r="N27" s="156">
        <v>0</v>
      </c>
      <c r="O27" s="338" t="s">
        <v>178</v>
      </c>
      <c r="P27" s="338"/>
    </row>
    <row r="28" spans="1:16" ht="21.75" customHeight="1">
      <c r="A28" s="360" t="s">
        <v>229</v>
      </c>
      <c r="B28" s="360"/>
      <c r="C28" s="156">
        <v>71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f t="shared" si="0"/>
        <v>71</v>
      </c>
      <c r="N28" s="156">
        <v>1</v>
      </c>
      <c r="O28" s="338" t="s">
        <v>179</v>
      </c>
      <c r="P28" s="338"/>
    </row>
    <row r="29" spans="1:16" ht="21.75" customHeight="1">
      <c r="A29" s="360" t="s">
        <v>60</v>
      </c>
      <c r="B29" s="360"/>
      <c r="C29" s="156">
        <v>17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f t="shared" si="0"/>
        <v>17</v>
      </c>
      <c r="N29" s="156">
        <v>3</v>
      </c>
      <c r="O29" s="338" t="s">
        <v>180</v>
      </c>
      <c r="P29" s="338"/>
    </row>
    <row r="30" spans="1:16" ht="21.75" customHeight="1" thickBot="1">
      <c r="A30" s="384" t="s">
        <v>61</v>
      </c>
      <c r="B30" s="384"/>
      <c r="C30" s="157">
        <v>309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6">
        <v>0</v>
      </c>
      <c r="M30" s="156">
        <f t="shared" si="0"/>
        <v>309</v>
      </c>
      <c r="N30" s="156">
        <v>0</v>
      </c>
      <c r="O30" s="443" t="s">
        <v>381</v>
      </c>
      <c r="P30" s="444"/>
    </row>
    <row r="31" spans="1:16" ht="21.75" customHeight="1" thickBot="1" thickTop="1">
      <c r="A31" s="440" t="s">
        <v>25</v>
      </c>
      <c r="B31" s="440"/>
      <c r="C31" s="160">
        <v>2536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1</v>
      </c>
      <c r="J31" s="160">
        <v>0</v>
      </c>
      <c r="K31" s="160">
        <v>0</v>
      </c>
      <c r="L31" s="160">
        <v>1</v>
      </c>
      <c r="M31" s="160">
        <f>SUM(M11:M30)</f>
        <v>2537</v>
      </c>
      <c r="N31" s="243">
        <f>SUM(N11:N30)</f>
        <v>232</v>
      </c>
      <c r="O31" s="441" t="s">
        <v>298</v>
      </c>
      <c r="P31" s="441"/>
    </row>
    <row r="32" ht="13.5" thickTop="1"/>
  </sheetData>
  <sheetProtection/>
  <mergeCells count="65">
    <mergeCell ref="O5:P10"/>
    <mergeCell ref="M9:M10"/>
    <mergeCell ref="G9:G10"/>
    <mergeCell ref="H9:H10"/>
    <mergeCell ref="I9:I10"/>
    <mergeCell ref="G7:G8"/>
    <mergeCell ref="J9:J10"/>
    <mergeCell ref="K7:K8"/>
    <mergeCell ref="L9:L10"/>
    <mergeCell ref="N9:N10"/>
    <mergeCell ref="A1:P1"/>
    <mergeCell ref="A2:P2"/>
    <mergeCell ref="A3:P3"/>
    <mergeCell ref="A4:G4"/>
    <mergeCell ref="H4:P4"/>
    <mergeCell ref="O11:P11"/>
    <mergeCell ref="L7:L8"/>
    <mergeCell ref="D6:L6"/>
    <mergeCell ref="F7:F8"/>
    <mergeCell ref="I7:I8"/>
    <mergeCell ref="A12:B12"/>
    <mergeCell ref="A5:B10"/>
    <mergeCell ref="C5:C6"/>
    <mergeCell ref="A11:B11"/>
    <mergeCell ref="J7:J8"/>
    <mergeCell ref="D5:L5"/>
    <mergeCell ref="C7:C10"/>
    <mergeCell ref="O12:P12"/>
    <mergeCell ref="D9:D10"/>
    <mergeCell ref="E9:E10"/>
    <mergeCell ref="F9:F10"/>
    <mergeCell ref="D7:D8"/>
    <mergeCell ref="E7:E8"/>
    <mergeCell ref="N5:N8"/>
    <mergeCell ref="H7:H8"/>
    <mergeCell ref="K9:K10"/>
    <mergeCell ref="M5:M8"/>
    <mergeCell ref="A13:B13"/>
    <mergeCell ref="O13:P13"/>
    <mergeCell ref="A14:B14"/>
    <mergeCell ref="O14:P14"/>
    <mergeCell ref="A15:A20"/>
    <mergeCell ref="P15:P20"/>
    <mergeCell ref="A21:B21"/>
    <mergeCell ref="O21:P21"/>
    <mergeCell ref="A22:B22"/>
    <mergeCell ref="O22:P22"/>
    <mergeCell ref="A23:B23"/>
    <mergeCell ref="O23:P23"/>
    <mergeCell ref="A24:B24"/>
    <mergeCell ref="O24:P24"/>
    <mergeCell ref="A25:B25"/>
    <mergeCell ref="O25:P25"/>
    <mergeCell ref="A26:B26"/>
    <mergeCell ref="O26:P26"/>
    <mergeCell ref="A30:B30"/>
    <mergeCell ref="O30:P30"/>
    <mergeCell ref="A31:B31"/>
    <mergeCell ref="O31:P31"/>
    <mergeCell ref="A27:B27"/>
    <mergeCell ref="O27:P27"/>
    <mergeCell ref="A28:B28"/>
    <mergeCell ref="O28:P28"/>
    <mergeCell ref="A29:B29"/>
    <mergeCell ref="O29:P29"/>
  </mergeCells>
  <printOptions horizontalCentered="1"/>
  <pageMargins left="0.2362204724409449" right="0.2362204724409449" top="0.7480314960629921" bottom="0.5118110236220472" header="0.7480314960629921" footer="0.5118110236220472"/>
  <pageSetup firstPageNumber="6" useFirstPageNumber="1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2060"/>
  </sheetPr>
  <dimension ref="A1:N29"/>
  <sheetViews>
    <sheetView rightToLeft="1" view="pageBreakPreview" zoomScale="90" zoomScaleSheetLayoutView="90" zoomScalePageLayoutView="0" workbookViewId="0" topLeftCell="A1">
      <selection activeCell="A5" sqref="A5:B8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5.57421875" style="0" customWidth="1"/>
    <col min="4" max="4" width="15.8515625" style="0" customWidth="1"/>
    <col min="5" max="5" width="14.00390625" style="0" customWidth="1"/>
    <col min="6" max="6" width="21.28125" style="0" customWidth="1"/>
    <col min="7" max="7" width="9.57421875" style="0" customWidth="1"/>
    <col min="8" max="8" width="8.8515625" style="0" customWidth="1"/>
    <col min="9" max="9" width="13.7109375" style="0" customWidth="1"/>
    <col min="10" max="10" width="12.421875" style="0" customWidth="1"/>
    <col min="11" max="11" width="17.8515625" style="0" customWidth="1"/>
    <col min="12" max="12" width="10.421875" style="0" customWidth="1"/>
  </cols>
  <sheetData>
    <row r="1" spans="1:12" ht="15.7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35.25" customHeight="1">
      <c r="A2" s="584" t="s">
        <v>551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</row>
    <row r="3" spans="1:12" ht="36" customHeight="1">
      <c r="A3" s="468" t="s">
        <v>600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</row>
    <row r="4" spans="1:12" ht="17.25" customHeight="1" thickBot="1">
      <c r="A4" s="469" t="s">
        <v>456</v>
      </c>
      <c r="B4" s="469"/>
      <c r="C4" s="469"/>
      <c r="D4" s="469"/>
      <c r="E4" s="469"/>
      <c r="F4" s="451" t="s">
        <v>459</v>
      </c>
      <c r="G4" s="451"/>
      <c r="H4" s="451"/>
      <c r="I4" s="451"/>
      <c r="J4" s="451"/>
      <c r="K4" s="451"/>
      <c r="L4" s="451"/>
    </row>
    <row r="5" spans="1:12" ht="28.5" customHeight="1" thickTop="1">
      <c r="A5" s="340" t="s">
        <v>101</v>
      </c>
      <c r="B5" s="340"/>
      <c r="C5" s="174" t="s">
        <v>330</v>
      </c>
      <c r="D5" s="174" t="s">
        <v>331</v>
      </c>
      <c r="E5" s="174" t="s">
        <v>332</v>
      </c>
      <c r="F5" s="176" t="s">
        <v>333</v>
      </c>
      <c r="G5" s="340" t="s">
        <v>337</v>
      </c>
      <c r="H5" s="340"/>
      <c r="I5" s="340"/>
      <c r="J5" s="176" t="s">
        <v>338</v>
      </c>
      <c r="K5" s="547" t="s">
        <v>290</v>
      </c>
      <c r="L5" s="547"/>
    </row>
    <row r="6" spans="1:12" ht="24.75" customHeight="1">
      <c r="A6" s="410"/>
      <c r="B6" s="410"/>
      <c r="C6" s="463" t="s">
        <v>384</v>
      </c>
      <c r="D6" s="463" t="s">
        <v>382</v>
      </c>
      <c r="E6" s="463" t="s">
        <v>383</v>
      </c>
      <c r="F6" s="463" t="s">
        <v>385</v>
      </c>
      <c r="G6" s="465" t="s">
        <v>386</v>
      </c>
      <c r="H6" s="465"/>
      <c r="I6" s="465"/>
      <c r="J6" s="463" t="s">
        <v>389</v>
      </c>
      <c r="K6" s="548"/>
      <c r="L6" s="548"/>
    </row>
    <row r="7" spans="1:12" ht="18" customHeight="1">
      <c r="A7" s="410"/>
      <c r="B7" s="410"/>
      <c r="C7" s="463"/>
      <c r="D7" s="463"/>
      <c r="E7" s="463"/>
      <c r="F7" s="463"/>
      <c r="G7" s="132" t="s">
        <v>334</v>
      </c>
      <c r="H7" s="132" t="s">
        <v>335</v>
      </c>
      <c r="I7" s="132" t="s">
        <v>336</v>
      </c>
      <c r="J7" s="463"/>
      <c r="K7" s="548"/>
      <c r="L7" s="548"/>
    </row>
    <row r="8" spans="1:12" ht="21.75" customHeight="1" thickBot="1">
      <c r="A8" s="447"/>
      <c r="B8" s="447"/>
      <c r="C8" s="464"/>
      <c r="D8" s="464"/>
      <c r="E8" s="464"/>
      <c r="F8" s="464"/>
      <c r="G8" s="159" t="s">
        <v>387</v>
      </c>
      <c r="H8" s="159" t="s">
        <v>528</v>
      </c>
      <c r="I8" s="159" t="s">
        <v>388</v>
      </c>
      <c r="J8" s="464"/>
      <c r="K8" s="549"/>
      <c r="L8" s="549"/>
    </row>
    <row r="9" spans="1:12" ht="21.75" customHeight="1" thickTop="1">
      <c r="A9" s="132" t="s">
        <v>41</v>
      </c>
      <c r="B9" s="132"/>
      <c r="C9" s="105">
        <v>23</v>
      </c>
      <c r="D9" s="105">
        <v>21</v>
      </c>
      <c r="E9" s="105">
        <v>16</v>
      </c>
      <c r="F9" s="105">
        <v>14</v>
      </c>
      <c r="G9" s="105">
        <v>0</v>
      </c>
      <c r="H9" s="105">
        <v>0</v>
      </c>
      <c r="I9" s="105">
        <v>0</v>
      </c>
      <c r="J9" s="105">
        <v>19</v>
      </c>
      <c r="K9" s="344" t="s">
        <v>429</v>
      </c>
      <c r="L9" s="344"/>
    </row>
    <row r="10" spans="1:12" ht="18.75" customHeight="1">
      <c r="A10" s="461" t="s">
        <v>42</v>
      </c>
      <c r="B10" s="461"/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372" t="s">
        <v>375</v>
      </c>
      <c r="L10" s="372"/>
    </row>
    <row r="11" spans="1:12" ht="18.75" customHeight="1">
      <c r="A11" s="461" t="s">
        <v>43</v>
      </c>
      <c r="B11" s="461"/>
      <c r="C11" s="105">
        <v>0</v>
      </c>
      <c r="D11" s="105">
        <v>9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372" t="s">
        <v>171</v>
      </c>
      <c r="L11" s="372"/>
    </row>
    <row r="12" spans="1:14" ht="18.75" customHeight="1">
      <c r="A12" s="461" t="s">
        <v>228</v>
      </c>
      <c r="B12" s="461"/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372" t="s">
        <v>305</v>
      </c>
      <c r="L12" s="372"/>
      <c r="N12" s="97"/>
    </row>
    <row r="13" spans="1:12" ht="18.75" customHeight="1">
      <c r="A13" s="348" t="s">
        <v>608</v>
      </c>
      <c r="B13" s="115" t="s">
        <v>263</v>
      </c>
      <c r="C13" s="105">
        <v>9</v>
      </c>
      <c r="D13" s="105">
        <v>9</v>
      </c>
      <c r="E13" s="105">
        <v>0</v>
      </c>
      <c r="F13" s="105">
        <v>14</v>
      </c>
      <c r="G13" s="105">
        <v>0</v>
      </c>
      <c r="H13" s="105">
        <v>0</v>
      </c>
      <c r="I13" s="105">
        <v>0</v>
      </c>
      <c r="J13" s="105">
        <v>0</v>
      </c>
      <c r="K13" s="221" t="s">
        <v>564</v>
      </c>
      <c r="L13" s="351" t="s">
        <v>172</v>
      </c>
    </row>
    <row r="14" spans="1:12" ht="18.75" customHeight="1">
      <c r="A14" s="349"/>
      <c r="B14" s="115" t="s">
        <v>264</v>
      </c>
      <c r="C14" s="105">
        <v>29</v>
      </c>
      <c r="D14" s="105">
        <v>28</v>
      </c>
      <c r="E14" s="105">
        <v>26</v>
      </c>
      <c r="F14" s="105">
        <v>42</v>
      </c>
      <c r="G14" s="105">
        <v>0</v>
      </c>
      <c r="H14" s="105">
        <v>0</v>
      </c>
      <c r="I14" s="105">
        <v>0</v>
      </c>
      <c r="J14" s="105">
        <v>5</v>
      </c>
      <c r="K14" s="221" t="s">
        <v>565</v>
      </c>
      <c r="L14" s="352"/>
    </row>
    <row r="15" spans="1:12" ht="18.75" customHeight="1">
      <c r="A15" s="349"/>
      <c r="B15" s="115" t="s">
        <v>265</v>
      </c>
      <c r="C15" s="105">
        <v>6</v>
      </c>
      <c r="D15" s="105">
        <v>4</v>
      </c>
      <c r="E15" s="105">
        <v>3</v>
      </c>
      <c r="F15" s="105">
        <v>11</v>
      </c>
      <c r="G15" s="105">
        <v>0</v>
      </c>
      <c r="H15" s="105">
        <v>0</v>
      </c>
      <c r="I15" s="105">
        <v>0</v>
      </c>
      <c r="J15" s="105">
        <v>0</v>
      </c>
      <c r="K15" s="234" t="s">
        <v>566</v>
      </c>
      <c r="L15" s="352"/>
    </row>
    <row r="16" spans="1:12" ht="18.75" customHeight="1">
      <c r="A16" s="349"/>
      <c r="B16" s="115" t="s">
        <v>266</v>
      </c>
      <c r="C16" s="105">
        <v>25</v>
      </c>
      <c r="D16" s="105">
        <v>35</v>
      </c>
      <c r="E16" s="105">
        <v>16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234" t="s">
        <v>376</v>
      </c>
      <c r="L16" s="352"/>
    </row>
    <row r="17" spans="1:12" ht="18.75" customHeight="1">
      <c r="A17" s="349"/>
      <c r="B17" s="115" t="s">
        <v>267</v>
      </c>
      <c r="C17" s="105">
        <v>0</v>
      </c>
      <c r="D17" s="105">
        <v>6</v>
      </c>
      <c r="E17" s="105">
        <v>0</v>
      </c>
      <c r="F17" s="105">
        <v>16</v>
      </c>
      <c r="G17" s="105">
        <v>0</v>
      </c>
      <c r="H17" s="105">
        <v>0</v>
      </c>
      <c r="I17" s="105">
        <v>0</v>
      </c>
      <c r="J17" s="105">
        <v>0</v>
      </c>
      <c r="K17" s="234" t="s">
        <v>377</v>
      </c>
      <c r="L17" s="352"/>
    </row>
    <row r="18" spans="1:12" ht="18.75" customHeight="1">
      <c r="A18" s="350"/>
      <c r="B18" s="172" t="s">
        <v>268</v>
      </c>
      <c r="C18" s="107">
        <v>13</v>
      </c>
      <c r="D18" s="107">
        <v>11</v>
      </c>
      <c r="E18" s="107">
        <v>14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222" t="s">
        <v>378</v>
      </c>
      <c r="L18" s="353"/>
    </row>
    <row r="19" spans="1:12" ht="18.75" customHeight="1">
      <c r="A19" s="461" t="s">
        <v>52</v>
      </c>
      <c r="B19" s="461"/>
      <c r="C19" s="105">
        <v>0</v>
      </c>
      <c r="D19" s="105">
        <v>0</v>
      </c>
      <c r="E19" s="105">
        <v>28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338" t="s">
        <v>379</v>
      </c>
      <c r="L19" s="338"/>
    </row>
    <row r="20" spans="1:12" ht="18.75" customHeight="1">
      <c r="A20" s="461" t="s">
        <v>53</v>
      </c>
      <c r="B20" s="461"/>
      <c r="C20" s="105">
        <v>21</v>
      </c>
      <c r="D20" s="105">
        <v>21</v>
      </c>
      <c r="E20" s="105">
        <v>17</v>
      </c>
      <c r="F20" s="105">
        <v>41</v>
      </c>
      <c r="G20" s="105">
        <v>0</v>
      </c>
      <c r="H20" s="105">
        <v>0</v>
      </c>
      <c r="I20" s="105">
        <v>0</v>
      </c>
      <c r="J20" s="105">
        <v>0</v>
      </c>
      <c r="K20" s="338" t="s">
        <v>173</v>
      </c>
      <c r="L20" s="338"/>
    </row>
    <row r="21" spans="1:12" ht="18.75" customHeight="1">
      <c r="A21" s="461" t="s">
        <v>54</v>
      </c>
      <c r="B21" s="461"/>
      <c r="C21" s="105">
        <v>17</v>
      </c>
      <c r="D21" s="105">
        <v>18</v>
      </c>
      <c r="E21" s="105">
        <v>12</v>
      </c>
      <c r="F21" s="105">
        <v>39</v>
      </c>
      <c r="G21" s="105">
        <v>0</v>
      </c>
      <c r="H21" s="105">
        <v>0</v>
      </c>
      <c r="I21" s="105">
        <v>0</v>
      </c>
      <c r="J21" s="105">
        <v>13</v>
      </c>
      <c r="K21" s="338" t="s">
        <v>174</v>
      </c>
      <c r="L21" s="338"/>
    </row>
    <row r="22" spans="1:12" ht="18.75" customHeight="1">
      <c r="A22" s="461" t="s">
        <v>55</v>
      </c>
      <c r="B22" s="461"/>
      <c r="C22" s="105">
        <v>2</v>
      </c>
      <c r="D22" s="105">
        <v>4</v>
      </c>
      <c r="E22" s="105">
        <v>1</v>
      </c>
      <c r="F22" s="105">
        <v>9</v>
      </c>
      <c r="G22" s="105">
        <v>0</v>
      </c>
      <c r="H22" s="105">
        <v>0</v>
      </c>
      <c r="I22" s="105">
        <v>0</v>
      </c>
      <c r="J22" s="105">
        <v>2</v>
      </c>
      <c r="K22" s="338" t="s">
        <v>175</v>
      </c>
      <c r="L22" s="338"/>
    </row>
    <row r="23" spans="1:12" ht="18.75" customHeight="1">
      <c r="A23" s="462" t="s">
        <v>134</v>
      </c>
      <c r="B23" s="462"/>
      <c r="C23" s="105">
        <v>3</v>
      </c>
      <c r="D23" s="105">
        <v>4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338" t="s">
        <v>176</v>
      </c>
      <c r="L23" s="338"/>
    </row>
    <row r="24" spans="1:12" ht="18.75" customHeight="1">
      <c r="A24" s="461" t="s">
        <v>57</v>
      </c>
      <c r="B24" s="461"/>
      <c r="C24" s="105">
        <v>2</v>
      </c>
      <c r="D24" s="105">
        <v>2</v>
      </c>
      <c r="E24" s="105">
        <v>1</v>
      </c>
      <c r="F24" s="105">
        <v>1</v>
      </c>
      <c r="G24" s="105">
        <v>0</v>
      </c>
      <c r="H24" s="105">
        <v>0</v>
      </c>
      <c r="I24" s="105">
        <v>0</v>
      </c>
      <c r="J24" s="105">
        <v>0</v>
      </c>
      <c r="K24" s="338" t="s">
        <v>380</v>
      </c>
      <c r="L24" s="338"/>
    </row>
    <row r="25" spans="1:12" ht="18.75" customHeight="1">
      <c r="A25" s="461" t="s">
        <v>58</v>
      </c>
      <c r="B25" s="461"/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338" t="s">
        <v>178</v>
      </c>
      <c r="L25" s="338"/>
    </row>
    <row r="26" spans="1:12" ht="18.75" customHeight="1">
      <c r="A26" s="461" t="s">
        <v>229</v>
      </c>
      <c r="B26" s="461"/>
      <c r="C26" s="105">
        <v>0</v>
      </c>
      <c r="D26" s="105">
        <v>21</v>
      </c>
      <c r="E26" s="105">
        <v>21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338" t="s">
        <v>179</v>
      </c>
      <c r="L26" s="338"/>
    </row>
    <row r="27" spans="1:12" ht="18.75" customHeight="1">
      <c r="A27" s="461" t="s">
        <v>60</v>
      </c>
      <c r="B27" s="461"/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338" t="s">
        <v>180</v>
      </c>
      <c r="L27" s="338"/>
    </row>
    <row r="28" spans="1:12" ht="18.75" customHeight="1" thickBot="1">
      <c r="A28" s="458" t="s">
        <v>61</v>
      </c>
      <c r="B28" s="458"/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443" t="s">
        <v>381</v>
      </c>
      <c r="L28" s="444"/>
    </row>
    <row r="29" spans="1:12" ht="18.75" customHeight="1" thickBot="1" thickTop="1">
      <c r="A29" s="459" t="s">
        <v>25</v>
      </c>
      <c r="B29" s="459"/>
      <c r="C29" s="232">
        <v>150</v>
      </c>
      <c r="D29" s="232">
        <v>193</v>
      </c>
      <c r="E29" s="232">
        <v>155</v>
      </c>
      <c r="F29" s="232">
        <v>187</v>
      </c>
      <c r="G29" s="232">
        <v>0</v>
      </c>
      <c r="H29" s="232">
        <v>0</v>
      </c>
      <c r="I29" s="232">
        <v>0</v>
      </c>
      <c r="J29" s="232">
        <v>39</v>
      </c>
      <c r="K29" s="583" t="s">
        <v>298</v>
      </c>
      <c r="L29" s="583"/>
    </row>
    <row r="30" ht="13.5" thickTop="1"/>
  </sheetData>
  <sheetProtection/>
  <mergeCells count="45">
    <mergeCell ref="A1:L1"/>
    <mergeCell ref="A2:L2"/>
    <mergeCell ref="A3:L3"/>
    <mergeCell ref="A4:E4"/>
    <mergeCell ref="F4:L4"/>
    <mergeCell ref="A5:B8"/>
    <mergeCell ref="G5:I5"/>
    <mergeCell ref="K5:L8"/>
    <mergeCell ref="C6:C8"/>
    <mergeCell ref="D6:D8"/>
    <mergeCell ref="E6:E8"/>
    <mergeCell ref="F6:F8"/>
    <mergeCell ref="G6:I6"/>
    <mergeCell ref="J6:J8"/>
    <mergeCell ref="K9:L9"/>
    <mergeCell ref="A10:B10"/>
    <mergeCell ref="K10:L10"/>
    <mergeCell ref="A11:B11"/>
    <mergeCell ref="K11:L11"/>
    <mergeCell ref="A12:B12"/>
    <mergeCell ref="K12:L12"/>
    <mergeCell ref="A13:A18"/>
    <mergeCell ref="L13:L18"/>
    <mergeCell ref="A19:B19"/>
    <mergeCell ref="K19:L19"/>
    <mergeCell ref="A20:B20"/>
    <mergeCell ref="K20:L20"/>
    <mergeCell ref="A21:B21"/>
    <mergeCell ref="K21:L21"/>
    <mergeCell ref="A22:B22"/>
    <mergeCell ref="K22:L22"/>
    <mergeCell ref="A23:B23"/>
    <mergeCell ref="K23:L23"/>
    <mergeCell ref="A24:B24"/>
    <mergeCell ref="K24:L24"/>
    <mergeCell ref="A28:B28"/>
    <mergeCell ref="K28:L28"/>
    <mergeCell ref="A29:B29"/>
    <mergeCell ref="K29:L29"/>
    <mergeCell ref="A25:B25"/>
    <mergeCell ref="K25:L25"/>
    <mergeCell ref="A26:B26"/>
    <mergeCell ref="K26:L26"/>
    <mergeCell ref="A27:B27"/>
    <mergeCell ref="K27:L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2060"/>
  </sheetPr>
  <dimension ref="A1:BK30"/>
  <sheetViews>
    <sheetView rightToLeft="1" view="pageBreakPreview" zoomScale="90" zoomScaleNormal="75" zoomScaleSheetLayoutView="90" zoomScalePageLayoutView="0" workbookViewId="0" topLeftCell="A8">
      <selection activeCell="G27" sqref="G27"/>
    </sheetView>
  </sheetViews>
  <sheetFormatPr defaultColWidth="9.140625" defaultRowHeight="12.75"/>
  <cols>
    <col min="1" max="1" width="4.140625" style="42" customWidth="1"/>
    <col min="2" max="2" width="11.140625" style="42" customWidth="1"/>
    <col min="3" max="3" width="13.7109375" style="42" customWidth="1"/>
    <col min="4" max="4" width="9.421875" style="42" customWidth="1"/>
    <col min="5" max="5" width="9.57421875" style="42" customWidth="1"/>
    <col min="6" max="6" width="8.28125" style="42" customWidth="1"/>
    <col min="7" max="7" width="7.7109375" style="42" customWidth="1"/>
    <col min="8" max="8" width="8.00390625" style="42" customWidth="1"/>
    <col min="9" max="9" width="8.57421875" style="42" customWidth="1"/>
    <col min="10" max="10" width="8.00390625" style="42" customWidth="1"/>
    <col min="11" max="11" width="9.8515625" style="42" customWidth="1"/>
    <col min="12" max="12" width="8.00390625" style="42" customWidth="1"/>
    <col min="13" max="13" width="7.8515625" style="42" customWidth="1"/>
    <col min="14" max="15" width="8.57421875" style="42" customWidth="1"/>
    <col min="16" max="16" width="8.8515625" style="42" customWidth="1"/>
    <col min="17" max="17" width="9.7109375" style="42" customWidth="1"/>
    <col min="18" max="18" width="6.28125" style="42" customWidth="1"/>
    <col min="19" max="19" width="9.7109375" style="42" customWidth="1"/>
    <col min="20" max="20" width="6.8515625" style="42" customWidth="1"/>
    <col min="21" max="21" width="10.140625" style="42" customWidth="1"/>
    <col min="22" max="22" width="15.7109375" style="42" customWidth="1"/>
    <col min="23" max="23" width="4.7109375" style="42" customWidth="1"/>
    <col min="24" max="16384" width="9.140625" style="42" customWidth="1"/>
  </cols>
  <sheetData>
    <row r="1" spans="1:23" s="118" customFormat="1" ht="19.5" customHeight="1">
      <c r="A1" s="470" t="s">
        <v>552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</row>
    <row r="2" spans="1:63" s="116" customFormat="1" ht="28.5" customHeight="1">
      <c r="A2" s="470" t="s">
        <v>619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</row>
    <row r="3" spans="1:63" ht="18.75" customHeight="1" thickBot="1">
      <c r="A3" s="471" t="s">
        <v>460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2" t="s">
        <v>512</v>
      </c>
      <c r="S3" s="472"/>
      <c r="T3" s="472"/>
      <c r="U3" s="472"/>
      <c r="V3" s="472"/>
      <c r="W3" s="472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</row>
    <row r="4" spans="1:63" ht="30" customHeight="1" thickTop="1">
      <c r="A4" s="473" t="s">
        <v>29</v>
      </c>
      <c r="B4" s="473"/>
      <c r="C4" s="476" t="s">
        <v>117</v>
      </c>
      <c r="D4" s="476"/>
      <c r="E4" s="476"/>
      <c r="F4" s="476"/>
      <c r="G4" s="476" t="s">
        <v>91</v>
      </c>
      <c r="H4" s="476"/>
      <c r="I4" s="476"/>
      <c r="J4" s="476" t="s">
        <v>118</v>
      </c>
      <c r="K4" s="476"/>
      <c r="L4" s="476" t="s">
        <v>124</v>
      </c>
      <c r="M4" s="476"/>
      <c r="N4" s="476"/>
      <c r="O4" s="476" t="s">
        <v>170</v>
      </c>
      <c r="P4" s="476"/>
      <c r="Q4" s="476"/>
      <c r="R4" s="476"/>
      <c r="S4" s="476"/>
      <c r="T4" s="476"/>
      <c r="U4" s="477" t="s">
        <v>252</v>
      </c>
      <c r="V4" s="473" t="s">
        <v>290</v>
      </c>
      <c r="W4" s="473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</row>
    <row r="5" spans="1:63" ht="80.25" customHeight="1">
      <c r="A5" s="474"/>
      <c r="B5" s="474"/>
      <c r="C5" s="432" t="s">
        <v>202</v>
      </c>
      <c r="D5" s="432"/>
      <c r="E5" s="432"/>
      <c r="F5" s="432"/>
      <c r="G5" s="432" t="s">
        <v>203</v>
      </c>
      <c r="H5" s="432"/>
      <c r="I5" s="432"/>
      <c r="J5" s="432" t="s">
        <v>204</v>
      </c>
      <c r="K5" s="432"/>
      <c r="L5" s="432" t="s">
        <v>205</v>
      </c>
      <c r="M5" s="432"/>
      <c r="N5" s="432"/>
      <c r="O5" s="432" t="s">
        <v>206</v>
      </c>
      <c r="P5" s="432"/>
      <c r="Q5" s="432"/>
      <c r="R5" s="432"/>
      <c r="S5" s="432"/>
      <c r="T5" s="432"/>
      <c r="U5" s="437"/>
      <c r="V5" s="474"/>
      <c r="W5" s="474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21.75" customHeight="1">
      <c r="A6" s="474"/>
      <c r="B6" s="474"/>
      <c r="C6" s="432" t="s">
        <v>235</v>
      </c>
      <c r="D6" s="432"/>
      <c r="E6" s="432"/>
      <c r="F6" s="432" t="s">
        <v>238</v>
      </c>
      <c r="G6" s="432" t="s">
        <v>239</v>
      </c>
      <c r="H6" s="432" t="s">
        <v>256</v>
      </c>
      <c r="I6" s="432" t="s">
        <v>240</v>
      </c>
      <c r="J6" s="432" t="s">
        <v>241</v>
      </c>
      <c r="K6" s="432" t="s">
        <v>242</v>
      </c>
      <c r="L6" s="432" t="s">
        <v>243</v>
      </c>
      <c r="M6" s="432" t="s">
        <v>244</v>
      </c>
      <c r="N6" s="432" t="s">
        <v>245</v>
      </c>
      <c r="O6" s="432" t="s">
        <v>555</v>
      </c>
      <c r="P6" s="432" t="s">
        <v>559</v>
      </c>
      <c r="Q6" s="432" t="s">
        <v>248</v>
      </c>
      <c r="R6" s="432" t="s">
        <v>249</v>
      </c>
      <c r="S6" s="432" t="s">
        <v>250</v>
      </c>
      <c r="T6" s="432" t="s">
        <v>251</v>
      </c>
      <c r="U6" s="437"/>
      <c r="V6" s="474"/>
      <c r="W6" s="474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23" ht="22.5" customHeight="1">
      <c r="A7" s="474"/>
      <c r="B7" s="474"/>
      <c r="C7" s="432" t="s">
        <v>207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7"/>
      <c r="V7" s="474"/>
      <c r="W7" s="474"/>
    </row>
    <row r="8" spans="1:23" ht="42" customHeight="1">
      <c r="A8" s="474"/>
      <c r="B8" s="474"/>
      <c r="C8" s="144" t="s">
        <v>236</v>
      </c>
      <c r="D8" s="144" t="s">
        <v>237</v>
      </c>
      <c r="E8" s="144" t="s">
        <v>557</v>
      </c>
      <c r="F8" s="437" t="s">
        <v>210</v>
      </c>
      <c r="G8" s="437" t="s">
        <v>211</v>
      </c>
      <c r="H8" s="437" t="s">
        <v>212</v>
      </c>
      <c r="I8" s="437" t="s">
        <v>213</v>
      </c>
      <c r="J8" s="437" t="s">
        <v>214</v>
      </c>
      <c r="K8" s="437" t="s">
        <v>215</v>
      </c>
      <c r="L8" s="478" t="s">
        <v>216</v>
      </c>
      <c r="M8" s="437" t="s">
        <v>217</v>
      </c>
      <c r="N8" s="437" t="s">
        <v>218</v>
      </c>
      <c r="O8" s="437" t="s">
        <v>219</v>
      </c>
      <c r="P8" s="437" t="s">
        <v>221</v>
      </c>
      <c r="Q8" s="437" t="s">
        <v>222</v>
      </c>
      <c r="R8" s="437" t="s">
        <v>223</v>
      </c>
      <c r="S8" s="437" t="s">
        <v>220</v>
      </c>
      <c r="T8" s="437" t="s">
        <v>224</v>
      </c>
      <c r="U8" s="480" t="s">
        <v>407</v>
      </c>
      <c r="V8" s="474"/>
      <c r="W8" s="474"/>
    </row>
    <row r="9" spans="1:23" ht="48" thickBot="1">
      <c r="A9" s="475"/>
      <c r="B9" s="475"/>
      <c r="C9" s="90" t="s">
        <v>208</v>
      </c>
      <c r="D9" s="90" t="s">
        <v>209</v>
      </c>
      <c r="E9" s="99" t="s">
        <v>558</v>
      </c>
      <c r="F9" s="438"/>
      <c r="G9" s="438"/>
      <c r="H9" s="438"/>
      <c r="I9" s="438"/>
      <c r="J9" s="438"/>
      <c r="K9" s="438"/>
      <c r="L9" s="479"/>
      <c r="M9" s="438"/>
      <c r="N9" s="438"/>
      <c r="O9" s="438"/>
      <c r="P9" s="438"/>
      <c r="Q9" s="438"/>
      <c r="R9" s="438"/>
      <c r="S9" s="438"/>
      <c r="T9" s="438"/>
      <c r="U9" s="481"/>
      <c r="V9" s="475"/>
      <c r="W9" s="475"/>
    </row>
    <row r="10" spans="1:23" ht="15.75">
      <c r="A10" s="585" t="s">
        <v>41</v>
      </c>
      <c r="B10" s="585"/>
      <c r="C10" s="105">
        <v>0</v>
      </c>
      <c r="D10" s="105">
        <v>0</v>
      </c>
      <c r="E10" s="105">
        <v>0</v>
      </c>
      <c r="F10" s="105">
        <v>35</v>
      </c>
      <c r="G10" s="105">
        <v>35</v>
      </c>
      <c r="H10" s="105">
        <v>0</v>
      </c>
      <c r="I10" s="105">
        <v>0</v>
      </c>
      <c r="J10" s="144">
        <v>0</v>
      </c>
      <c r="K10" s="144">
        <v>35</v>
      </c>
      <c r="L10" s="105">
        <v>35</v>
      </c>
      <c r="M10" s="105">
        <v>0</v>
      </c>
      <c r="N10" s="105">
        <v>0</v>
      </c>
      <c r="O10" s="131">
        <v>35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05">
        <v>35</v>
      </c>
      <c r="V10" s="344" t="s">
        <v>429</v>
      </c>
      <c r="W10" s="344"/>
    </row>
    <row r="11" spans="1:23" ht="18" customHeight="1">
      <c r="A11" s="360" t="s">
        <v>42</v>
      </c>
      <c r="B11" s="360"/>
      <c r="C11" s="105">
        <v>0</v>
      </c>
      <c r="D11" s="105">
        <v>0</v>
      </c>
      <c r="E11" s="105">
        <v>0</v>
      </c>
      <c r="F11" s="105">
        <v>8</v>
      </c>
      <c r="G11" s="105">
        <v>8</v>
      </c>
      <c r="H11" s="105">
        <v>0</v>
      </c>
      <c r="I11" s="105">
        <v>0</v>
      </c>
      <c r="J11" s="105">
        <v>0</v>
      </c>
      <c r="K11" s="105">
        <v>8</v>
      </c>
      <c r="L11" s="105">
        <v>8</v>
      </c>
      <c r="M11" s="105">
        <v>0</v>
      </c>
      <c r="N11" s="105">
        <v>0</v>
      </c>
      <c r="O11" s="105">
        <v>8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8</v>
      </c>
      <c r="V11" s="338" t="s">
        <v>375</v>
      </c>
      <c r="W11" s="338"/>
    </row>
    <row r="12" spans="1:23" ht="18" customHeight="1">
      <c r="A12" s="360" t="s">
        <v>43</v>
      </c>
      <c r="B12" s="360"/>
      <c r="C12" s="105">
        <v>0</v>
      </c>
      <c r="D12" s="105">
        <v>0</v>
      </c>
      <c r="E12" s="105">
        <v>0</v>
      </c>
      <c r="F12" s="105">
        <v>30</v>
      </c>
      <c r="G12" s="105">
        <v>30</v>
      </c>
      <c r="H12" s="105">
        <v>0</v>
      </c>
      <c r="I12" s="105">
        <v>0</v>
      </c>
      <c r="J12" s="105">
        <v>0</v>
      </c>
      <c r="K12" s="105">
        <v>30</v>
      </c>
      <c r="L12" s="105">
        <v>30</v>
      </c>
      <c r="M12" s="105">
        <v>0</v>
      </c>
      <c r="N12" s="105">
        <v>0</v>
      </c>
      <c r="O12" s="105">
        <v>30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30</v>
      </c>
      <c r="V12" s="338" t="s">
        <v>171</v>
      </c>
      <c r="W12" s="338"/>
    </row>
    <row r="13" spans="1:23" ht="18" customHeight="1">
      <c r="A13" s="360" t="s">
        <v>228</v>
      </c>
      <c r="B13" s="360"/>
      <c r="C13" s="105">
        <v>0</v>
      </c>
      <c r="D13" s="105">
        <v>0</v>
      </c>
      <c r="E13" s="105">
        <v>0</v>
      </c>
      <c r="F13" s="105">
        <v>24</v>
      </c>
      <c r="G13" s="105">
        <v>24</v>
      </c>
      <c r="H13" s="105">
        <v>0</v>
      </c>
      <c r="I13" s="105">
        <v>0</v>
      </c>
      <c r="J13" s="105">
        <v>3</v>
      </c>
      <c r="K13" s="105">
        <v>21</v>
      </c>
      <c r="L13" s="105">
        <v>24</v>
      </c>
      <c r="M13" s="105">
        <v>0</v>
      </c>
      <c r="N13" s="105">
        <v>0</v>
      </c>
      <c r="O13" s="105">
        <v>24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24</v>
      </c>
      <c r="V13" s="338" t="s">
        <v>305</v>
      </c>
      <c r="W13" s="338"/>
    </row>
    <row r="14" spans="1:23" ht="18" customHeight="1">
      <c r="A14" s="348" t="s">
        <v>608</v>
      </c>
      <c r="B14" s="109" t="s">
        <v>263</v>
      </c>
      <c r="C14" s="105">
        <v>0</v>
      </c>
      <c r="D14" s="105">
        <v>0</v>
      </c>
      <c r="E14" s="105">
        <v>0</v>
      </c>
      <c r="F14" s="105">
        <v>16</v>
      </c>
      <c r="G14" s="105">
        <v>16</v>
      </c>
      <c r="H14" s="105">
        <v>0</v>
      </c>
      <c r="I14" s="105">
        <v>0</v>
      </c>
      <c r="J14" s="105">
        <v>3</v>
      </c>
      <c r="K14" s="105">
        <v>13</v>
      </c>
      <c r="L14" s="105">
        <v>15</v>
      </c>
      <c r="M14" s="105">
        <v>1</v>
      </c>
      <c r="N14" s="105">
        <v>0</v>
      </c>
      <c r="O14" s="105">
        <v>15</v>
      </c>
      <c r="P14" s="105">
        <v>1</v>
      </c>
      <c r="Q14" s="105">
        <v>0</v>
      </c>
      <c r="R14" s="105">
        <v>0</v>
      </c>
      <c r="S14" s="105">
        <v>1</v>
      </c>
      <c r="T14" s="105">
        <v>0</v>
      </c>
      <c r="U14" s="105">
        <v>16</v>
      </c>
      <c r="V14" s="221" t="s">
        <v>564</v>
      </c>
      <c r="W14" s="351" t="s">
        <v>172</v>
      </c>
    </row>
    <row r="15" spans="1:23" ht="18" customHeight="1">
      <c r="A15" s="349"/>
      <c r="B15" s="109" t="s">
        <v>264</v>
      </c>
      <c r="C15" s="105">
        <v>0</v>
      </c>
      <c r="D15" s="105">
        <v>0</v>
      </c>
      <c r="E15" s="105">
        <v>14</v>
      </c>
      <c r="F15" s="105">
        <v>29</v>
      </c>
      <c r="G15" s="105">
        <v>42</v>
      </c>
      <c r="H15" s="105">
        <v>1</v>
      </c>
      <c r="I15" s="105">
        <v>0</v>
      </c>
      <c r="J15" s="105">
        <v>19</v>
      </c>
      <c r="K15" s="105">
        <v>24</v>
      </c>
      <c r="L15" s="105">
        <v>43</v>
      </c>
      <c r="M15" s="105">
        <v>0</v>
      </c>
      <c r="N15" s="105">
        <v>0</v>
      </c>
      <c r="O15" s="105">
        <v>43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43</v>
      </c>
      <c r="V15" s="221" t="s">
        <v>565</v>
      </c>
      <c r="W15" s="352"/>
    </row>
    <row r="16" spans="1:23" ht="18" customHeight="1">
      <c r="A16" s="349"/>
      <c r="B16" s="109" t="s">
        <v>265</v>
      </c>
      <c r="C16" s="105">
        <v>0</v>
      </c>
      <c r="D16" s="105">
        <v>0</v>
      </c>
      <c r="E16" s="105">
        <v>0</v>
      </c>
      <c r="F16" s="105">
        <v>11</v>
      </c>
      <c r="G16" s="105">
        <v>10</v>
      </c>
      <c r="H16" s="105">
        <v>1</v>
      </c>
      <c r="I16" s="105">
        <v>0</v>
      </c>
      <c r="J16" s="105">
        <v>0</v>
      </c>
      <c r="K16" s="105">
        <v>11</v>
      </c>
      <c r="L16" s="105">
        <v>11</v>
      </c>
      <c r="M16" s="105">
        <v>0</v>
      </c>
      <c r="N16" s="105">
        <v>0</v>
      </c>
      <c r="O16" s="105">
        <v>11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11</v>
      </c>
      <c r="V16" s="234" t="s">
        <v>566</v>
      </c>
      <c r="W16" s="352"/>
    </row>
    <row r="17" spans="1:23" ht="18" customHeight="1">
      <c r="A17" s="349"/>
      <c r="B17" s="109" t="s">
        <v>266</v>
      </c>
      <c r="C17" s="105">
        <v>0</v>
      </c>
      <c r="D17" s="105">
        <v>0</v>
      </c>
      <c r="E17" s="105">
        <v>0</v>
      </c>
      <c r="F17" s="105">
        <v>52</v>
      </c>
      <c r="G17" s="105">
        <v>52</v>
      </c>
      <c r="H17" s="105">
        <v>0</v>
      </c>
      <c r="I17" s="105">
        <v>0</v>
      </c>
      <c r="J17" s="105">
        <v>0</v>
      </c>
      <c r="K17" s="105">
        <v>52</v>
      </c>
      <c r="L17" s="105">
        <v>52</v>
      </c>
      <c r="M17" s="105">
        <v>0</v>
      </c>
      <c r="N17" s="105">
        <v>0</v>
      </c>
      <c r="O17" s="105">
        <v>52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52</v>
      </c>
      <c r="V17" s="234" t="s">
        <v>376</v>
      </c>
      <c r="W17" s="352"/>
    </row>
    <row r="18" spans="1:23" ht="18" customHeight="1">
      <c r="A18" s="349"/>
      <c r="B18" s="109" t="s">
        <v>267</v>
      </c>
      <c r="C18" s="105">
        <v>0</v>
      </c>
      <c r="D18" s="105">
        <v>0</v>
      </c>
      <c r="E18" s="105">
        <v>0</v>
      </c>
      <c r="F18" s="105">
        <v>17</v>
      </c>
      <c r="G18" s="105">
        <v>17</v>
      </c>
      <c r="H18" s="105">
        <v>0</v>
      </c>
      <c r="I18" s="105">
        <v>0</v>
      </c>
      <c r="J18" s="105">
        <v>0</v>
      </c>
      <c r="K18" s="105">
        <v>17</v>
      </c>
      <c r="L18" s="105">
        <v>17</v>
      </c>
      <c r="M18" s="105">
        <v>0</v>
      </c>
      <c r="N18" s="105">
        <v>0</v>
      </c>
      <c r="O18" s="105">
        <v>17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17</v>
      </c>
      <c r="V18" s="234" t="s">
        <v>377</v>
      </c>
      <c r="W18" s="352"/>
    </row>
    <row r="19" spans="1:23" ht="18" customHeight="1">
      <c r="A19" s="350"/>
      <c r="B19" s="109" t="s">
        <v>268</v>
      </c>
      <c r="C19" s="105">
        <v>0</v>
      </c>
      <c r="D19" s="105">
        <v>0</v>
      </c>
      <c r="E19" s="105">
        <v>9</v>
      </c>
      <c r="F19" s="105">
        <v>16</v>
      </c>
      <c r="G19" s="105">
        <v>25</v>
      </c>
      <c r="H19" s="105">
        <v>0</v>
      </c>
      <c r="I19" s="105">
        <v>0</v>
      </c>
      <c r="J19" s="105">
        <v>2</v>
      </c>
      <c r="K19" s="105">
        <v>23</v>
      </c>
      <c r="L19" s="105">
        <v>25</v>
      </c>
      <c r="M19" s="105">
        <v>0</v>
      </c>
      <c r="N19" s="105">
        <v>0</v>
      </c>
      <c r="O19" s="105">
        <v>25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25</v>
      </c>
      <c r="V19" s="222" t="s">
        <v>378</v>
      </c>
      <c r="W19" s="353"/>
    </row>
    <row r="20" spans="1:23" ht="18" customHeight="1">
      <c r="A20" s="360" t="s">
        <v>52</v>
      </c>
      <c r="B20" s="360"/>
      <c r="C20" s="105">
        <v>0</v>
      </c>
      <c r="D20" s="105">
        <v>0</v>
      </c>
      <c r="E20" s="105">
        <v>0</v>
      </c>
      <c r="F20" s="105">
        <v>28</v>
      </c>
      <c r="G20" s="105">
        <v>28</v>
      </c>
      <c r="H20" s="105">
        <v>0</v>
      </c>
      <c r="I20" s="105">
        <v>0</v>
      </c>
      <c r="J20" s="105">
        <v>0</v>
      </c>
      <c r="K20" s="105">
        <v>28</v>
      </c>
      <c r="L20" s="105">
        <v>26</v>
      </c>
      <c r="M20" s="105">
        <v>2</v>
      </c>
      <c r="N20" s="105">
        <v>0</v>
      </c>
      <c r="O20" s="105">
        <v>28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28</v>
      </c>
      <c r="V20" s="338" t="s">
        <v>379</v>
      </c>
      <c r="W20" s="338"/>
    </row>
    <row r="21" spans="1:23" ht="18" customHeight="1">
      <c r="A21" s="360" t="s">
        <v>53</v>
      </c>
      <c r="B21" s="360"/>
      <c r="C21" s="105">
        <v>0</v>
      </c>
      <c r="D21" s="105">
        <v>0</v>
      </c>
      <c r="E21" s="105">
        <v>20</v>
      </c>
      <c r="F21" s="105">
        <v>28</v>
      </c>
      <c r="G21" s="105">
        <v>47</v>
      </c>
      <c r="H21" s="105">
        <v>1</v>
      </c>
      <c r="I21" s="105">
        <v>0</v>
      </c>
      <c r="J21" s="105">
        <v>7</v>
      </c>
      <c r="K21" s="105">
        <v>41</v>
      </c>
      <c r="L21" s="105">
        <v>48</v>
      </c>
      <c r="M21" s="105">
        <v>0</v>
      </c>
      <c r="N21" s="105">
        <v>0</v>
      </c>
      <c r="O21" s="105">
        <v>48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48</v>
      </c>
      <c r="V21" s="338" t="s">
        <v>173</v>
      </c>
      <c r="W21" s="338"/>
    </row>
    <row r="22" spans="1:23" ht="18" customHeight="1">
      <c r="A22" s="360" t="s">
        <v>54</v>
      </c>
      <c r="B22" s="360"/>
      <c r="C22" s="105">
        <v>0</v>
      </c>
      <c r="D22" s="105">
        <v>0</v>
      </c>
      <c r="E22" s="105">
        <v>0</v>
      </c>
      <c r="F22" s="105">
        <v>41</v>
      </c>
      <c r="G22" s="105">
        <v>41</v>
      </c>
      <c r="H22" s="105">
        <v>0</v>
      </c>
      <c r="I22" s="105">
        <v>0</v>
      </c>
      <c r="J22" s="105">
        <v>1</v>
      </c>
      <c r="K22" s="105">
        <v>40</v>
      </c>
      <c r="L22" s="105">
        <v>40</v>
      </c>
      <c r="M22" s="105">
        <v>1</v>
      </c>
      <c r="N22" s="105">
        <v>0</v>
      </c>
      <c r="O22" s="105">
        <v>41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41</v>
      </c>
      <c r="V22" s="338" t="s">
        <v>174</v>
      </c>
      <c r="W22" s="338"/>
    </row>
    <row r="23" spans="1:23" ht="18" customHeight="1">
      <c r="A23" s="360" t="s">
        <v>55</v>
      </c>
      <c r="B23" s="360"/>
      <c r="C23" s="105">
        <v>0</v>
      </c>
      <c r="D23" s="105">
        <v>0</v>
      </c>
      <c r="E23" s="105">
        <v>0</v>
      </c>
      <c r="F23" s="105">
        <v>9</v>
      </c>
      <c r="G23" s="105">
        <v>9</v>
      </c>
      <c r="H23" s="105">
        <v>0</v>
      </c>
      <c r="I23" s="105">
        <v>0</v>
      </c>
      <c r="J23" s="105">
        <v>3</v>
      </c>
      <c r="K23" s="105">
        <v>6</v>
      </c>
      <c r="L23" s="105">
        <v>9</v>
      </c>
      <c r="M23" s="105">
        <v>0</v>
      </c>
      <c r="N23" s="105">
        <v>0</v>
      </c>
      <c r="O23" s="105">
        <v>9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9</v>
      </c>
      <c r="V23" s="338" t="s">
        <v>175</v>
      </c>
      <c r="W23" s="338"/>
    </row>
    <row r="24" spans="1:23" ht="18" customHeight="1">
      <c r="A24" s="422" t="s">
        <v>134</v>
      </c>
      <c r="B24" s="422"/>
      <c r="C24" s="114">
        <v>0</v>
      </c>
      <c r="D24" s="105">
        <v>0</v>
      </c>
      <c r="E24" s="105">
        <v>0</v>
      </c>
      <c r="F24" s="105">
        <v>13</v>
      </c>
      <c r="G24" s="105">
        <v>13</v>
      </c>
      <c r="H24" s="105">
        <v>0</v>
      </c>
      <c r="I24" s="105">
        <v>0</v>
      </c>
      <c r="J24" s="105">
        <v>0</v>
      </c>
      <c r="K24" s="105">
        <v>13</v>
      </c>
      <c r="L24" s="105">
        <v>13</v>
      </c>
      <c r="M24" s="105">
        <v>0</v>
      </c>
      <c r="N24" s="105">
        <v>0</v>
      </c>
      <c r="O24" s="105">
        <v>13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13</v>
      </c>
      <c r="V24" s="338" t="s">
        <v>176</v>
      </c>
      <c r="W24" s="338"/>
    </row>
    <row r="25" spans="1:23" ht="18" customHeight="1">
      <c r="A25" s="360" t="s">
        <v>57</v>
      </c>
      <c r="B25" s="360"/>
      <c r="C25" s="105">
        <v>0</v>
      </c>
      <c r="D25" s="105">
        <v>0</v>
      </c>
      <c r="E25" s="105">
        <v>0</v>
      </c>
      <c r="F25" s="105">
        <v>4</v>
      </c>
      <c r="G25" s="105">
        <v>4</v>
      </c>
      <c r="H25" s="105">
        <v>0</v>
      </c>
      <c r="I25" s="105">
        <v>0</v>
      </c>
      <c r="J25" s="105">
        <v>0</v>
      </c>
      <c r="K25" s="105">
        <v>4</v>
      </c>
      <c r="L25" s="105">
        <v>4</v>
      </c>
      <c r="M25" s="105">
        <v>0</v>
      </c>
      <c r="N25" s="105">
        <v>0</v>
      </c>
      <c r="O25" s="105">
        <v>4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4</v>
      </c>
      <c r="V25" s="338" t="s">
        <v>380</v>
      </c>
      <c r="W25" s="338"/>
    </row>
    <row r="26" spans="1:23" ht="18" customHeight="1">
      <c r="A26" s="360" t="s">
        <v>58</v>
      </c>
      <c r="B26" s="360"/>
      <c r="C26" s="105">
        <v>0</v>
      </c>
      <c r="D26" s="105">
        <v>0</v>
      </c>
      <c r="E26" s="105">
        <v>0</v>
      </c>
      <c r="F26" s="105">
        <v>12</v>
      </c>
      <c r="G26" s="105">
        <v>12</v>
      </c>
      <c r="H26" s="105">
        <v>0</v>
      </c>
      <c r="I26" s="105">
        <v>0</v>
      </c>
      <c r="J26" s="105">
        <v>0</v>
      </c>
      <c r="K26" s="105">
        <v>12</v>
      </c>
      <c r="L26" s="105">
        <v>12</v>
      </c>
      <c r="M26" s="105">
        <v>0</v>
      </c>
      <c r="N26" s="105">
        <v>0</v>
      </c>
      <c r="O26" s="105">
        <v>12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12</v>
      </c>
      <c r="V26" s="338" t="s">
        <v>178</v>
      </c>
      <c r="W26" s="338"/>
    </row>
    <row r="27" spans="1:23" ht="18" customHeight="1">
      <c r="A27" s="360" t="s">
        <v>229</v>
      </c>
      <c r="B27" s="360"/>
      <c r="C27" s="105">
        <v>0</v>
      </c>
      <c r="D27" s="105">
        <v>0</v>
      </c>
      <c r="E27" s="105">
        <v>0</v>
      </c>
      <c r="F27" s="105">
        <v>21</v>
      </c>
      <c r="G27" s="105">
        <v>21</v>
      </c>
      <c r="H27" s="105">
        <v>0</v>
      </c>
      <c r="I27" s="105">
        <v>0</v>
      </c>
      <c r="J27" s="105">
        <v>0</v>
      </c>
      <c r="K27" s="105">
        <v>21</v>
      </c>
      <c r="L27" s="105">
        <v>21</v>
      </c>
      <c r="M27" s="105">
        <v>0</v>
      </c>
      <c r="N27" s="105">
        <v>0</v>
      </c>
      <c r="O27" s="105">
        <v>21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21</v>
      </c>
      <c r="V27" s="338" t="s">
        <v>179</v>
      </c>
      <c r="W27" s="338"/>
    </row>
    <row r="28" spans="1:23" ht="18" customHeight="1">
      <c r="A28" s="360" t="s">
        <v>60</v>
      </c>
      <c r="B28" s="360"/>
      <c r="C28" s="105">
        <v>0</v>
      </c>
      <c r="D28" s="105">
        <v>0</v>
      </c>
      <c r="E28" s="105">
        <v>0</v>
      </c>
      <c r="F28" s="105">
        <v>3</v>
      </c>
      <c r="G28" s="105">
        <v>3</v>
      </c>
      <c r="H28" s="105">
        <v>0</v>
      </c>
      <c r="I28" s="105">
        <v>0</v>
      </c>
      <c r="J28" s="105">
        <v>1</v>
      </c>
      <c r="K28" s="105">
        <v>2</v>
      </c>
      <c r="L28" s="105">
        <v>3</v>
      </c>
      <c r="M28" s="105">
        <v>0</v>
      </c>
      <c r="N28" s="105">
        <v>0</v>
      </c>
      <c r="O28" s="105">
        <v>3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3</v>
      </c>
      <c r="V28" s="338" t="s">
        <v>180</v>
      </c>
      <c r="W28" s="338"/>
    </row>
    <row r="29" spans="1:23" ht="18" customHeight="1" thickBot="1">
      <c r="A29" s="384" t="s">
        <v>61</v>
      </c>
      <c r="B29" s="384"/>
      <c r="C29" s="107">
        <v>0</v>
      </c>
      <c r="D29" s="107">
        <v>0</v>
      </c>
      <c r="E29" s="107">
        <v>78</v>
      </c>
      <c r="F29" s="107">
        <v>0</v>
      </c>
      <c r="G29" s="107">
        <v>78</v>
      </c>
      <c r="H29" s="107">
        <v>0</v>
      </c>
      <c r="I29" s="107">
        <v>0</v>
      </c>
      <c r="J29" s="107">
        <v>0</v>
      </c>
      <c r="K29" s="107">
        <v>78</v>
      </c>
      <c r="L29" s="107">
        <v>78</v>
      </c>
      <c r="M29" s="107">
        <v>0</v>
      </c>
      <c r="N29" s="107">
        <v>0</v>
      </c>
      <c r="O29" s="107">
        <v>78</v>
      </c>
      <c r="P29" s="107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78</v>
      </c>
      <c r="V29" s="420" t="s">
        <v>381</v>
      </c>
      <c r="W29" s="421"/>
    </row>
    <row r="30" spans="1:23" ht="18" customHeight="1" thickBot="1">
      <c r="A30" s="482" t="s">
        <v>25</v>
      </c>
      <c r="B30" s="482"/>
      <c r="C30" s="96">
        <f>SUM(C10:C29)</f>
        <v>0</v>
      </c>
      <c r="D30" s="96">
        <f aca="true" t="shared" si="0" ref="D30:U30">SUM(D10:D29)</f>
        <v>0</v>
      </c>
      <c r="E30" s="96">
        <f t="shared" si="0"/>
        <v>121</v>
      </c>
      <c r="F30" s="96">
        <f t="shared" si="0"/>
        <v>397</v>
      </c>
      <c r="G30" s="96">
        <f t="shared" si="0"/>
        <v>515</v>
      </c>
      <c r="H30" s="96">
        <f t="shared" si="0"/>
        <v>3</v>
      </c>
      <c r="I30" s="96">
        <f t="shared" si="0"/>
        <v>0</v>
      </c>
      <c r="J30" s="96">
        <f t="shared" si="0"/>
        <v>39</v>
      </c>
      <c r="K30" s="96">
        <f t="shared" si="0"/>
        <v>479</v>
      </c>
      <c r="L30" s="96">
        <f t="shared" si="0"/>
        <v>514</v>
      </c>
      <c r="M30" s="96">
        <f t="shared" si="0"/>
        <v>4</v>
      </c>
      <c r="N30" s="96">
        <f t="shared" si="0"/>
        <v>0</v>
      </c>
      <c r="O30" s="96">
        <f t="shared" si="0"/>
        <v>517</v>
      </c>
      <c r="P30" s="96">
        <f t="shared" si="0"/>
        <v>1</v>
      </c>
      <c r="Q30" s="96">
        <f t="shared" si="0"/>
        <v>0</v>
      </c>
      <c r="R30" s="96">
        <f t="shared" si="0"/>
        <v>0</v>
      </c>
      <c r="S30" s="96">
        <f t="shared" si="0"/>
        <v>1</v>
      </c>
      <c r="T30" s="96">
        <f t="shared" si="0"/>
        <v>0</v>
      </c>
      <c r="U30" s="96">
        <f t="shared" si="0"/>
        <v>518</v>
      </c>
      <c r="V30" s="358" t="s">
        <v>298</v>
      </c>
      <c r="W30" s="358"/>
    </row>
    <row r="31" ht="13.5" thickTop="1"/>
    <row r="34" ht="16.5" customHeight="1"/>
    <row r="35" ht="15.75" customHeight="1"/>
    <row r="36" ht="15.75" customHeight="1"/>
    <row r="37" ht="15.75" customHeight="1"/>
    <row r="38" ht="31.5" customHeight="1"/>
    <row r="39" ht="12.75" customHeight="1"/>
    <row r="40" ht="13.5" customHeight="1"/>
  </sheetData>
  <sheetProtection/>
  <mergeCells count="82">
    <mergeCell ref="R6:R7"/>
    <mergeCell ref="S6:S7"/>
    <mergeCell ref="H6:H7"/>
    <mergeCell ref="A10:B10"/>
    <mergeCell ref="P6:P7"/>
    <mergeCell ref="O6:O7"/>
    <mergeCell ref="N6:N7"/>
    <mergeCell ref="C6:E6"/>
    <mergeCell ref="C7:E7"/>
    <mergeCell ref="Q6:Q7"/>
    <mergeCell ref="A30:B30"/>
    <mergeCell ref="V30:W30"/>
    <mergeCell ref="A27:B27"/>
    <mergeCell ref="V27:W27"/>
    <mergeCell ref="A28:B28"/>
    <mergeCell ref="V28:W28"/>
    <mergeCell ref="A29:B29"/>
    <mergeCell ref="V29:W29"/>
    <mergeCell ref="A24:B24"/>
    <mergeCell ref="V24:W24"/>
    <mergeCell ref="A25:B25"/>
    <mergeCell ref="V25:W25"/>
    <mergeCell ref="A26:B26"/>
    <mergeCell ref="V26:W26"/>
    <mergeCell ref="A21:B21"/>
    <mergeCell ref="V21:W21"/>
    <mergeCell ref="A22:B22"/>
    <mergeCell ref="V22:W22"/>
    <mergeCell ref="A23:B23"/>
    <mergeCell ref="V23:W23"/>
    <mergeCell ref="A13:B13"/>
    <mergeCell ref="V13:W13"/>
    <mergeCell ref="A14:A19"/>
    <mergeCell ref="W14:W19"/>
    <mergeCell ref="A20:B20"/>
    <mergeCell ref="V20:W20"/>
    <mergeCell ref="V10:W10"/>
    <mergeCell ref="A11:B11"/>
    <mergeCell ref="V11:W11"/>
    <mergeCell ref="A12:B12"/>
    <mergeCell ref="V12:W12"/>
    <mergeCell ref="N8:N9"/>
    <mergeCell ref="O8:O9"/>
    <mergeCell ref="P8:P9"/>
    <mergeCell ref="F8:F9"/>
    <mergeCell ref="G8:G9"/>
    <mergeCell ref="H8:H9"/>
    <mergeCell ref="I8:I9"/>
    <mergeCell ref="J8:J9"/>
    <mergeCell ref="K8:K9"/>
    <mergeCell ref="J6:J7"/>
    <mergeCell ref="K6:K7"/>
    <mergeCell ref="L6:L7"/>
    <mergeCell ref="M6:M7"/>
    <mergeCell ref="U4:U7"/>
    <mergeCell ref="Q8:Q9"/>
    <mergeCell ref="R8:R9"/>
    <mergeCell ref="S8:S9"/>
    <mergeCell ref="L8:L9"/>
    <mergeCell ref="T8:T9"/>
    <mergeCell ref="U8:U9"/>
    <mergeCell ref="T6:T7"/>
    <mergeCell ref="V4:W9"/>
    <mergeCell ref="C5:F5"/>
    <mergeCell ref="G5:I5"/>
    <mergeCell ref="J5:K5"/>
    <mergeCell ref="L5:N5"/>
    <mergeCell ref="O5:T5"/>
    <mergeCell ref="F6:F7"/>
    <mergeCell ref="G6:G7"/>
    <mergeCell ref="M8:M9"/>
    <mergeCell ref="I6:I7"/>
    <mergeCell ref="A1:W1"/>
    <mergeCell ref="A2:W2"/>
    <mergeCell ref="A3:Q3"/>
    <mergeCell ref="R3:W3"/>
    <mergeCell ref="A4:B9"/>
    <mergeCell ref="C4:F4"/>
    <mergeCell ref="G4:I4"/>
    <mergeCell ref="J4:K4"/>
    <mergeCell ref="L4:N4"/>
    <mergeCell ref="O4:T4"/>
  </mergeCells>
  <printOptions horizontalCentered="1"/>
  <pageMargins left="0.2362204724409449" right="0.2362204724409449" top="0.7480314960629921" bottom="0.5118110236220472" header="0.7480314960629921" footer="0.5118110236220472"/>
  <pageSetup firstPageNumber="6" useFirstPageNumber="1" horizontalDpi="600" verticalDpi="600" orientation="landscape" paperSize="9" scale="65" r:id="rId1"/>
  <rowBreaks count="1" manualBreakCount="1">
    <brk id="30" max="5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2060"/>
  </sheetPr>
  <dimension ref="A1:Y28"/>
  <sheetViews>
    <sheetView rightToLeft="1" view="pageBreakPreview" zoomScale="90" zoomScaleSheetLayoutView="90" zoomScalePageLayoutView="0" workbookViewId="0" topLeftCell="A1">
      <selection activeCell="H8" sqref="H8"/>
    </sheetView>
  </sheetViews>
  <sheetFormatPr defaultColWidth="9.140625" defaultRowHeight="12.75"/>
  <cols>
    <col min="1" max="1" width="6.7109375" style="0" customWidth="1"/>
    <col min="2" max="2" width="10.28125" style="0" customWidth="1"/>
    <col min="3" max="3" width="9.8515625" style="0" customWidth="1"/>
    <col min="4" max="4" width="11.7109375" style="0" customWidth="1"/>
    <col min="5" max="5" width="9.28125" style="0" customWidth="1"/>
    <col min="6" max="6" width="11.421875" style="0" customWidth="1"/>
    <col min="7" max="7" width="11.00390625" style="0" customWidth="1"/>
    <col min="8" max="8" width="9.28125" style="0" customWidth="1"/>
    <col min="9" max="9" width="10.57421875" style="0" customWidth="1"/>
    <col min="10" max="15" width="8.00390625" style="0" customWidth="1"/>
    <col min="16" max="16" width="10.00390625" style="0" customWidth="1"/>
    <col min="17" max="17" width="17.7109375" style="0" customWidth="1"/>
    <col min="18" max="18" width="7.00390625" style="0" customWidth="1"/>
    <col min="19" max="21" width="9.140625" style="0" hidden="1" customWidth="1"/>
    <col min="22" max="22" width="0.13671875" style="0" hidden="1" customWidth="1"/>
    <col min="23" max="29" width="9.140625" style="0" hidden="1" customWidth="1"/>
  </cols>
  <sheetData>
    <row r="1" spans="1:25" s="120" customFormat="1" ht="37.5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121"/>
      <c r="Y1" s="121"/>
    </row>
    <row r="2" spans="1:23" ht="17.25" customHeight="1" thickBot="1">
      <c r="A2" s="238" t="s">
        <v>601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44" t="s">
        <v>602</v>
      </c>
      <c r="S2" s="244"/>
      <c r="T2" s="244"/>
      <c r="U2" s="244"/>
      <c r="V2" s="244"/>
      <c r="W2" s="244"/>
    </row>
    <row r="3" spans="1:18" ht="21" customHeight="1" thickTop="1">
      <c r="A3" s="491" t="s">
        <v>29</v>
      </c>
      <c r="B3" s="491"/>
      <c r="C3" s="483" t="s">
        <v>233</v>
      </c>
      <c r="D3" s="483"/>
      <c r="E3" s="483" t="s">
        <v>234</v>
      </c>
      <c r="F3" s="483"/>
      <c r="G3" s="483"/>
      <c r="H3" s="483"/>
      <c r="I3" s="484" t="s">
        <v>257</v>
      </c>
      <c r="J3" s="484"/>
      <c r="K3" s="484"/>
      <c r="L3" s="484" t="s">
        <v>261</v>
      </c>
      <c r="M3" s="484"/>
      <c r="N3" s="484"/>
      <c r="O3" s="484"/>
      <c r="P3" s="484"/>
      <c r="Q3" s="491" t="s">
        <v>290</v>
      </c>
      <c r="R3" s="491"/>
    </row>
    <row r="4" spans="1:21" ht="21" customHeight="1">
      <c r="A4" s="492"/>
      <c r="B4" s="492"/>
      <c r="C4" s="488" t="s">
        <v>227</v>
      </c>
      <c r="D4" s="488"/>
      <c r="E4" s="488" t="s">
        <v>293</v>
      </c>
      <c r="F4" s="488"/>
      <c r="G4" s="488"/>
      <c r="H4" s="488"/>
      <c r="I4" s="490" t="s">
        <v>288</v>
      </c>
      <c r="J4" s="490"/>
      <c r="K4" s="490"/>
      <c r="L4" s="490" t="s">
        <v>289</v>
      </c>
      <c r="M4" s="490"/>
      <c r="N4" s="490"/>
      <c r="O4" s="490"/>
      <c r="P4" s="490"/>
      <c r="Q4" s="492"/>
      <c r="R4" s="492"/>
      <c r="U4" s="104"/>
    </row>
    <row r="5" spans="1:18" ht="39" customHeight="1">
      <c r="A5" s="492"/>
      <c r="B5" s="492"/>
      <c r="C5" s="131" t="s">
        <v>253</v>
      </c>
      <c r="D5" s="131" t="s">
        <v>254</v>
      </c>
      <c r="E5" s="131" t="s">
        <v>339</v>
      </c>
      <c r="F5" s="131" t="s">
        <v>262</v>
      </c>
      <c r="G5" s="131" t="s">
        <v>255</v>
      </c>
      <c r="H5" s="131" t="s">
        <v>168</v>
      </c>
      <c r="I5" s="131" t="s">
        <v>258</v>
      </c>
      <c r="J5" s="131" t="s">
        <v>259</v>
      </c>
      <c r="K5" s="131" t="s">
        <v>260</v>
      </c>
      <c r="L5" s="147" t="s">
        <v>391</v>
      </c>
      <c r="M5" s="147" t="s">
        <v>392</v>
      </c>
      <c r="N5" s="147" t="s">
        <v>393</v>
      </c>
      <c r="O5" s="147" t="s">
        <v>394</v>
      </c>
      <c r="P5" s="147" t="s">
        <v>395</v>
      </c>
      <c r="Q5" s="492"/>
      <c r="R5" s="492"/>
    </row>
    <row r="6" spans="1:18" ht="79.5" customHeight="1" thickBot="1">
      <c r="A6" s="493"/>
      <c r="B6" s="493"/>
      <c r="C6" s="100" t="s">
        <v>295</v>
      </c>
      <c r="D6" s="100" t="s">
        <v>294</v>
      </c>
      <c r="E6" s="100" t="s">
        <v>390</v>
      </c>
      <c r="F6" s="100" t="s">
        <v>225</v>
      </c>
      <c r="G6" s="100" t="s">
        <v>226</v>
      </c>
      <c r="H6" s="100" t="s">
        <v>279</v>
      </c>
      <c r="I6" s="146" t="s">
        <v>280</v>
      </c>
      <c r="J6" s="146" t="s">
        <v>281</v>
      </c>
      <c r="K6" s="146" t="s">
        <v>282</v>
      </c>
      <c r="L6" s="146" t="s">
        <v>283</v>
      </c>
      <c r="M6" s="146" t="s">
        <v>284</v>
      </c>
      <c r="N6" s="146" t="s">
        <v>285</v>
      </c>
      <c r="O6" s="146" t="s">
        <v>286</v>
      </c>
      <c r="P6" s="146" t="s">
        <v>287</v>
      </c>
      <c r="Q6" s="493"/>
      <c r="R6" s="493"/>
    </row>
    <row r="7" spans="1:18" ht="24" customHeight="1">
      <c r="A7" s="461" t="s">
        <v>41</v>
      </c>
      <c r="B7" s="461"/>
      <c r="C7" s="105">
        <v>21</v>
      </c>
      <c r="D7" s="105">
        <v>1317</v>
      </c>
      <c r="E7" s="105">
        <v>35</v>
      </c>
      <c r="F7" s="105">
        <v>35</v>
      </c>
      <c r="G7" s="105">
        <v>35</v>
      </c>
      <c r="H7" s="105">
        <v>35</v>
      </c>
      <c r="I7" s="105">
        <v>4</v>
      </c>
      <c r="J7" s="105">
        <v>29</v>
      </c>
      <c r="K7" s="105">
        <v>2</v>
      </c>
      <c r="L7" s="105">
        <v>33</v>
      </c>
      <c r="M7" s="105">
        <v>1</v>
      </c>
      <c r="N7" s="105">
        <v>1</v>
      </c>
      <c r="O7" s="105">
        <v>0</v>
      </c>
      <c r="P7" s="105">
        <v>0</v>
      </c>
      <c r="Q7" s="344" t="s">
        <v>429</v>
      </c>
      <c r="R7" s="344"/>
    </row>
    <row r="8" spans="1:18" ht="18" customHeight="1">
      <c r="A8" s="489" t="s">
        <v>42</v>
      </c>
      <c r="B8" s="489"/>
      <c r="C8" s="259">
        <v>0</v>
      </c>
      <c r="D8" s="259">
        <v>0</v>
      </c>
      <c r="E8" s="259">
        <v>8</v>
      </c>
      <c r="F8" s="259">
        <v>8</v>
      </c>
      <c r="G8" s="259">
        <v>8</v>
      </c>
      <c r="H8" s="259">
        <v>8</v>
      </c>
      <c r="I8" s="259">
        <v>6</v>
      </c>
      <c r="J8" s="259">
        <v>2</v>
      </c>
      <c r="K8" s="259">
        <v>0</v>
      </c>
      <c r="L8" s="259">
        <v>6</v>
      </c>
      <c r="M8" s="259">
        <v>2</v>
      </c>
      <c r="N8" s="259">
        <v>0</v>
      </c>
      <c r="O8" s="259">
        <v>0</v>
      </c>
      <c r="P8" s="259">
        <v>0</v>
      </c>
      <c r="Q8" s="338" t="s">
        <v>375</v>
      </c>
      <c r="R8" s="338"/>
    </row>
    <row r="9" spans="1:18" ht="18" customHeight="1">
      <c r="A9" s="461" t="s">
        <v>43</v>
      </c>
      <c r="B9" s="461"/>
      <c r="C9" s="105">
        <v>30</v>
      </c>
      <c r="D9" s="105">
        <v>1767</v>
      </c>
      <c r="E9" s="105">
        <v>30</v>
      </c>
      <c r="F9" s="105">
        <v>30</v>
      </c>
      <c r="G9" s="105">
        <v>30</v>
      </c>
      <c r="H9" s="105">
        <v>30</v>
      </c>
      <c r="I9" s="105">
        <v>30</v>
      </c>
      <c r="J9" s="105">
        <v>0</v>
      </c>
      <c r="K9" s="105">
        <v>0</v>
      </c>
      <c r="L9" s="105">
        <v>30</v>
      </c>
      <c r="M9" s="105">
        <v>0</v>
      </c>
      <c r="N9" s="105">
        <v>0</v>
      </c>
      <c r="O9" s="105">
        <v>0</v>
      </c>
      <c r="P9" s="105">
        <v>0</v>
      </c>
      <c r="Q9" s="338" t="s">
        <v>171</v>
      </c>
      <c r="R9" s="338"/>
    </row>
    <row r="10" spans="1:18" ht="18" customHeight="1">
      <c r="A10" s="461" t="s">
        <v>228</v>
      </c>
      <c r="B10" s="461"/>
      <c r="C10" s="105">
        <v>16</v>
      </c>
      <c r="D10" s="105">
        <v>502</v>
      </c>
      <c r="E10" s="105">
        <v>24</v>
      </c>
      <c r="F10" s="105">
        <v>24</v>
      </c>
      <c r="G10" s="105">
        <v>24</v>
      </c>
      <c r="H10" s="105">
        <v>24</v>
      </c>
      <c r="I10" s="105">
        <v>10</v>
      </c>
      <c r="J10" s="105">
        <v>14</v>
      </c>
      <c r="K10" s="105">
        <v>0</v>
      </c>
      <c r="L10" s="105">
        <v>24</v>
      </c>
      <c r="M10" s="105">
        <v>0</v>
      </c>
      <c r="N10" s="105">
        <v>0</v>
      </c>
      <c r="O10" s="105">
        <v>0</v>
      </c>
      <c r="P10" s="105">
        <v>0</v>
      </c>
      <c r="Q10" s="338" t="s">
        <v>305</v>
      </c>
      <c r="R10" s="338"/>
    </row>
    <row r="11" spans="1:18" ht="18" customHeight="1">
      <c r="A11" s="348" t="s">
        <v>608</v>
      </c>
      <c r="B11" s="175" t="s">
        <v>263</v>
      </c>
      <c r="C11" s="105">
        <v>12</v>
      </c>
      <c r="D11" s="105">
        <v>757</v>
      </c>
      <c r="E11" s="105">
        <v>16</v>
      </c>
      <c r="F11" s="105">
        <v>16</v>
      </c>
      <c r="G11" s="105">
        <v>16</v>
      </c>
      <c r="H11" s="105">
        <v>16</v>
      </c>
      <c r="I11" s="105">
        <v>4</v>
      </c>
      <c r="J11" s="105">
        <v>12</v>
      </c>
      <c r="K11" s="105">
        <v>0</v>
      </c>
      <c r="L11" s="105">
        <v>16</v>
      </c>
      <c r="M11" s="105">
        <v>0</v>
      </c>
      <c r="N11" s="105">
        <v>0</v>
      </c>
      <c r="O11" s="105">
        <v>0</v>
      </c>
      <c r="P11" s="105">
        <v>0</v>
      </c>
      <c r="Q11" s="221" t="s">
        <v>564</v>
      </c>
      <c r="R11" s="351" t="s">
        <v>172</v>
      </c>
    </row>
    <row r="12" spans="1:18" ht="18" customHeight="1">
      <c r="A12" s="349"/>
      <c r="B12" s="175" t="s">
        <v>264</v>
      </c>
      <c r="C12" s="105">
        <v>35</v>
      </c>
      <c r="D12" s="105">
        <v>3388</v>
      </c>
      <c r="E12" s="105">
        <v>43</v>
      </c>
      <c r="F12" s="105">
        <v>43</v>
      </c>
      <c r="G12" s="105">
        <v>43</v>
      </c>
      <c r="H12" s="105">
        <v>43</v>
      </c>
      <c r="I12" s="105">
        <v>11</v>
      </c>
      <c r="J12" s="105">
        <v>28</v>
      </c>
      <c r="K12" s="105">
        <v>4</v>
      </c>
      <c r="L12" s="105">
        <v>37</v>
      </c>
      <c r="M12" s="105">
        <v>5</v>
      </c>
      <c r="N12" s="105">
        <v>1</v>
      </c>
      <c r="O12" s="105">
        <v>0</v>
      </c>
      <c r="P12" s="105">
        <v>0</v>
      </c>
      <c r="Q12" s="221" t="s">
        <v>565</v>
      </c>
      <c r="R12" s="352"/>
    </row>
    <row r="13" spans="1:18" ht="18" customHeight="1">
      <c r="A13" s="349"/>
      <c r="B13" s="175" t="s">
        <v>265</v>
      </c>
      <c r="C13" s="105">
        <v>6</v>
      </c>
      <c r="D13" s="105">
        <v>106</v>
      </c>
      <c r="E13" s="105">
        <v>11</v>
      </c>
      <c r="F13" s="105">
        <v>11</v>
      </c>
      <c r="G13" s="105">
        <v>11</v>
      </c>
      <c r="H13" s="105">
        <v>11</v>
      </c>
      <c r="I13" s="105">
        <v>1</v>
      </c>
      <c r="J13" s="105">
        <v>9</v>
      </c>
      <c r="K13" s="105">
        <v>1</v>
      </c>
      <c r="L13" s="105">
        <v>10</v>
      </c>
      <c r="M13" s="105">
        <v>0</v>
      </c>
      <c r="N13" s="105">
        <v>1</v>
      </c>
      <c r="O13" s="105">
        <v>0</v>
      </c>
      <c r="P13" s="105">
        <v>0</v>
      </c>
      <c r="Q13" s="234" t="s">
        <v>566</v>
      </c>
      <c r="R13" s="352"/>
    </row>
    <row r="14" spans="1:18" ht="18" customHeight="1">
      <c r="A14" s="349"/>
      <c r="B14" s="175" t="s">
        <v>266</v>
      </c>
      <c r="C14" s="105">
        <v>41</v>
      </c>
      <c r="D14" s="105">
        <v>3248</v>
      </c>
      <c r="E14" s="105">
        <v>52</v>
      </c>
      <c r="F14" s="105">
        <v>52</v>
      </c>
      <c r="G14" s="105">
        <v>52</v>
      </c>
      <c r="H14" s="105">
        <v>52</v>
      </c>
      <c r="I14" s="105">
        <v>9</v>
      </c>
      <c r="J14" s="105">
        <v>43</v>
      </c>
      <c r="K14" s="105">
        <v>0</v>
      </c>
      <c r="L14" s="105">
        <v>45</v>
      </c>
      <c r="M14" s="105">
        <v>6</v>
      </c>
      <c r="N14" s="105">
        <v>1</v>
      </c>
      <c r="O14" s="105">
        <v>0</v>
      </c>
      <c r="P14" s="105">
        <v>0</v>
      </c>
      <c r="Q14" s="234" t="s">
        <v>376</v>
      </c>
      <c r="R14" s="352"/>
    </row>
    <row r="15" spans="1:18" ht="18" customHeight="1">
      <c r="A15" s="349"/>
      <c r="B15" s="175" t="s">
        <v>267</v>
      </c>
      <c r="C15" s="105">
        <v>9</v>
      </c>
      <c r="D15" s="105">
        <v>459</v>
      </c>
      <c r="E15" s="105">
        <v>17</v>
      </c>
      <c r="F15" s="105">
        <v>17</v>
      </c>
      <c r="G15" s="105">
        <v>17</v>
      </c>
      <c r="H15" s="105">
        <v>17</v>
      </c>
      <c r="I15" s="105">
        <v>6</v>
      </c>
      <c r="J15" s="105">
        <v>11</v>
      </c>
      <c r="K15" s="105">
        <v>0</v>
      </c>
      <c r="L15" s="105">
        <v>8</v>
      </c>
      <c r="M15" s="105">
        <v>9</v>
      </c>
      <c r="N15" s="105">
        <v>0</v>
      </c>
      <c r="O15" s="105">
        <v>0</v>
      </c>
      <c r="P15" s="105">
        <v>0</v>
      </c>
      <c r="Q15" s="234" t="s">
        <v>377</v>
      </c>
      <c r="R15" s="352"/>
    </row>
    <row r="16" spans="1:18" ht="18" customHeight="1">
      <c r="A16" s="350"/>
      <c r="B16" s="175" t="s">
        <v>268</v>
      </c>
      <c r="C16" s="105">
        <v>16</v>
      </c>
      <c r="D16" s="105">
        <v>952</v>
      </c>
      <c r="E16" s="105">
        <v>25</v>
      </c>
      <c r="F16" s="105">
        <v>25</v>
      </c>
      <c r="G16" s="105">
        <v>25</v>
      </c>
      <c r="H16" s="105">
        <v>25</v>
      </c>
      <c r="I16" s="105">
        <v>6</v>
      </c>
      <c r="J16" s="105">
        <v>17</v>
      </c>
      <c r="K16" s="105">
        <v>2</v>
      </c>
      <c r="L16" s="105">
        <v>22</v>
      </c>
      <c r="M16" s="105">
        <v>1</v>
      </c>
      <c r="N16" s="105">
        <v>2</v>
      </c>
      <c r="O16" s="105">
        <v>0</v>
      </c>
      <c r="P16" s="105">
        <v>0</v>
      </c>
      <c r="Q16" s="222" t="s">
        <v>378</v>
      </c>
      <c r="R16" s="353"/>
    </row>
    <row r="17" spans="1:18" ht="18" customHeight="1">
      <c r="A17" s="461" t="s">
        <v>52</v>
      </c>
      <c r="B17" s="461"/>
      <c r="C17" s="105">
        <v>0</v>
      </c>
      <c r="D17" s="105">
        <v>0</v>
      </c>
      <c r="E17" s="105">
        <v>28</v>
      </c>
      <c r="F17" s="105">
        <v>28</v>
      </c>
      <c r="G17" s="105">
        <v>28</v>
      </c>
      <c r="H17" s="105">
        <v>28</v>
      </c>
      <c r="I17" s="105">
        <v>28</v>
      </c>
      <c r="J17" s="105">
        <v>0</v>
      </c>
      <c r="K17" s="105">
        <v>0</v>
      </c>
      <c r="L17" s="105">
        <v>19</v>
      </c>
      <c r="M17" s="105">
        <v>8</v>
      </c>
      <c r="N17" s="105">
        <v>1</v>
      </c>
      <c r="O17" s="105">
        <v>0</v>
      </c>
      <c r="P17" s="105">
        <v>0</v>
      </c>
      <c r="Q17" s="338" t="s">
        <v>379</v>
      </c>
      <c r="R17" s="338"/>
    </row>
    <row r="18" spans="1:18" ht="18" customHeight="1">
      <c r="A18" s="461" t="s">
        <v>53</v>
      </c>
      <c r="B18" s="461"/>
      <c r="C18" s="105">
        <v>48</v>
      </c>
      <c r="D18" s="105">
        <v>4521</v>
      </c>
      <c r="E18" s="105">
        <v>48</v>
      </c>
      <c r="F18" s="105">
        <v>48</v>
      </c>
      <c r="G18" s="105">
        <v>47</v>
      </c>
      <c r="H18" s="105">
        <v>48</v>
      </c>
      <c r="I18" s="105">
        <v>11</v>
      </c>
      <c r="J18" s="105">
        <v>36</v>
      </c>
      <c r="K18" s="105">
        <v>1</v>
      </c>
      <c r="L18" s="105">
        <v>47</v>
      </c>
      <c r="M18" s="105">
        <v>1</v>
      </c>
      <c r="N18" s="105">
        <v>0</v>
      </c>
      <c r="O18" s="215">
        <v>0</v>
      </c>
      <c r="P18" s="105">
        <v>0</v>
      </c>
      <c r="Q18" s="338" t="s">
        <v>173</v>
      </c>
      <c r="R18" s="338"/>
    </row>
    <row r="19" spans="1:18" ht="18" customHeight="1">
      <c r="A19" s="461" t="s">
        <v>54</v>
      </c>
      <c r="B19" s="461"/>
      <c r="C19" s="105">
        <v>26</v>
      </c>
      <c r="D19" s="105">
        <v>817</v>
      </c>
      <c r="E19" s="105">
        <v>41</v>
      </c>
      <c r="F19" s="105">
        <v>41</v>
      </c>
      <c r="G19" s="105">
        <v>41</v>
      </c>
      <c r="H19" s="105">
        <v>41</v>
      </c>
      <c r="I19" s="105">
        <v>13</v>
      </c>
      <c r="J19" s="105">
        <v>28</v>
      </c>
      <c r="K19" s="105">
        <v>0</v>
      </c>
      <c r="L19" s="105">
        <v>38</v>
      </c>
      <c r="M19" s="105">
        <v>1</v>
      </c>
      <c r="N19" s="105">
        <v>2</v>
      </c>
      <c r="O19" s="105">
        <v>0</v>
      </c>
      <c r="P19" s="105">
        <v>0</v>
      </c>
      <c r="Q19" s="338" t="s">
        <v>174</v>
      </c>
      <c r="R19" s="338"/>
    </row>
    <row r="20" spans="1:18" ht="18" customHeight="1">
      <c r="A20" s="461" t="s">
        <v>55</v>
      </c>
      <c r="B20" s="461"/>
      <c r="C20" s="105">
        <v>5</v>
      </c>
      <c r="D20" s="105">
        <v>589</v>
      </c>
      <c r="E20" s="105">
        <v>9</v>
      </c>
      <c r="F20" s="105">
        <v>9</v>
      </c>
      <c r="G20" s="105">
        <v>9</v>
      </c>
      <c r="H20" s="105">
        <v>9</v>
      </c>
      <c r="I20" s="105">
        <v>4</v>
      </c>
      <c r="J20" s="105">
        <v>4</v>
      </c>
      <c r="K20" s="105">
        <v>1</v>
      </c>
      <c r="L20" s="105">
        <v>5</v>
      </c>
      <c r="M20" s="105">
        <v>3</v>
      </c>
      <c r="N20" s="105">
        <v>1</v>
      </c>
      <c r="O20" s="105">
        <v>0</v>
      </c>
      <c r="P20" s="105">
        <v>0</v>
      </c>
      <c r="Q20" s="338" t="s">
        <v>175</v>
      </c>
      <c r="R20" s="338"/>
    </row>
    <row r="21" spans="1:18" ht="18" customHeight="1">
      <c r="A21" s="461" t="s">
        <v>134</v>
      </c>
      <c r="B21" s="461"/>
      <c r="C21" s="105">
        <v>9</v>
      </c>
      <c r="D21" s="105">
        <v>500</v>
      </c>
      <c r="E21" s="105">
        <v>13</v>
      </c>
      <c r="F21" s="105">
        <v>13</v>
      </c>
      <c r="G21" s="105">
        <v>13</v>
      </c>
      <c r="H21" s="105">
        <v>13</v>
      </c>
      <c r="I21" s="105">
        <v>11</v>
      </c>
      <c r="J21" s="105">
        <v>2</v>
      </c>
      <c r="K21" s="105">
        <v>0</v>
      </c>
      <c r="L21" s="105">
        <v>12</v>
      </c>
      <c r="M21" s="105">
        <v>1</v>
      </c>
      <c r="N21" s="105">
        <v>0</v>
      </c>
      <c r="O21" s="105">
        <v>0</v>
      </c>
      <c r="P21" s="105">
        <v>0</v>
      </c>
      <c r="Q21" s="338" t="s">
        <v>176</v>
      </c>
      <c r="R21" s="338"/>
    </row>
    <row r="22" spans="1:18" ht="18" customHeight="1">
      <c r="A22" s="461" t="s">
        <v>57</v>
      </c>
      <c r="B22" s="461"/>
      <c r="C22" s="105">
        <v>2</v>
      </c>
      <c r="D22" s="105">
        <v>155</v>
      </c>
      <c r="E22" s="105">
        <v>4</v>
      </c>
      <c r="F22" s="105">
        <v>4</v>
      </c>
      <c r="G22" s="105">
        <v>4</v>
      </c>
      <c r="H22" s="105">
        <v>4</v>
      </c>
      <c r="I22" s="105">
        <v>0</v>
      </c>
      <c r="J22" s="105">
        <v>4</v>
      </c>
      <c r="K22" s="105">
        <v>0</v>
      </c>
      <c r="L22" s="105">
        <v>4</v>
      </c>
      <c r="M22" s="105">
        <v>0</v>
      </c>
      <c r="N22" s="105">
        <v>0</v>
      </c>
      <c r="O22" s="105">
        <v>0</v>
      </c>
      <c r="P22" s="105">
        <v>0</v>
      </c>
      <c r="Q22" s="338" t="s">
        <v>380</v>
      </c>
      <c r="R22" s="338"/>
    </row>
    <row r="23" spans="1:18" ht="18" customHeight="1">
      <c r="A23" s="461" t="s">
        <v>58</v>
      </c>
      <c r="B23" s="461"/>
      <c r="C23" s="105">
        <v>7</v>
      </c>
      <c r="D23" s="105">
        <v>634</v>
      </c>
      <c r="E23" s="105">
        <v>12</v>
      </c>
      <c r="F23" s="105">
        <v>12</v>
      </c>
      <c r="G23" s="105">
        <v>12</v>
      </c>
      <c r="H23" s="105">
        <v>12</v>
      </c>
      <c r="I23" s="105">
        <v>12</v>
      </c>
      <c r="J23" s="105">
        <v>0</v>
      </c>
      <c r="K23" s="105">
        <v>0</v>
      </c>
      <c r="L23" s="105">
        <v>12</v>
      </c>
      <c r="M23" s="105">
        <v>0</v>
      </c>
      <c r="N23" s="105">
        <v>0</v>
      </c>
      <c r="O23" s="105">
        <v>0</v>
      </c>
      <c r="P23" s="105">
        <v>0</v>
      </c>
      <c r="Q23" s="338" t="s">
        <v>178</v>
      </c>
      <c r="R23" s="338"/>
    </row>
    <row r="24" spans="1:18" ht="18" customHeight="1">
      <c r="A24" s="461" t="s">
        <v>229</v>
      </c>
      <c r="B24" s="461"/>
      <c r="C24" s="105">
        <v>15</v>
      </c>
      <c r="D24" s="105">
        <v>320</v>
      </c>
      <c r="E24" s="105">
        <v>21</v>
      </c>
      <c r="F24" s="105">
        <v>21</v>
      </c>
      <c r="G24" s="105">
        <v>21</v>
      </c>
      <c r="H24" s="105">
        <v>21</v>
      </c>
      <c r="I24" s="105">
        <v>5</v>
      </c>
      <c r="J24" s="105">
        <v>15</v>
      </c>
      <c r="K24" s="105">
        <v>1</v>
      </c>
      <c r="L24" s="105">
        <v>18</v>
      </c>
      <c r="M24" s="105">
        <v>2</v>
      </c>
      <c r="N24" s="105">
        <v>1</v>
      </c>
      <c r="O24" s="105">
        <v>0</v>
      </c>
      <c r="P24" s="105">
        <v>0</v>
      </c>
      <c r="Q24" s="338" t="s">
        <v>179</v>
      </c>
      <c r="R24" s="338"/>
    </row>
    <row r="25" spans="1:18" ht="18" customHeight="1">
      <c r="A25" s="461" t="s">
        <v>60</v>
      </c>
      <c r="B25" s="461"/>
      <c r="C25" s="105">
        <v>0</v>
      </c>
      <c r="D25" s="105">
        <v>0</v>
      </c>
      <c r="E25" s="105">
        <v>3</v>
      </c>
      <c r="F25" s="105">
        <v>3</v>
      </c>
      <c r="G25" s="105">
        <v>3</v>
      </c>
      <c r="H25" s="105">
        <v>3</v>
      </c>
      <c r="I25" s="105">
        <v>2</v>
      </c>
      <c r="J25" s="105">
        <v>1</v>
      </c>
      <c r="K25" s="105">
        <v>0</v>
      </c>
      <c r="L25" s="105">
        <v>3</v>
      </c>
      <c r="M25" s="105">
        <v>0</v>
      </c>
      <c r="N25" s="105">
        <v>0</v>
      </c>
      <c r="O25" s="105">
        <v>0</v>
      </c>
      <c r="P25" s="105">
        <v>0</v>
      </c>
      <c r="Q25" s="338" t="s">
        <v>180</v>
      </c>
      <c r="R25" s="338"/>
    </row>
    <row r="26" spans="1:18" ht="18" customHeight="1" thickBot="1">
      <c r="A26" s="494" t="s">
        <v>61</v>
      </c>
      <c r="B26" s="494"/>
      <c r="C26" s="107">
        <v>80</v>
      </c>
      <c r="D26" s="107">
        <v>4988</v>
      </c>
      <c r="E26" s="107">
        <v>78</v>
      </c>
      <c r="F26" s="107">
        <v>78</v>
      </c>
      <c r="G26" s="107">
        <v>78</v>
      </c>
      <c r="H26" s="107">
        <v>78</v>
      </c>
      <c r="I26" s="108">
        <v>70</v>
      </c>
      <c r="J26" s="105">
        <v>8</v>
      </c>
      <c r="K26" s="105">
        <v>0</v>
      </c>
      <c r="L26" s="108">
        <v>77</v>
      </c>
      <c r="M26" s="108">
        <v>1</v>
      </c>
      <c r="N26" s="108">
        <v>0</v>
      </c>
      <c r="O26" s="105">
        <v>0</v>
      </c>
      <c r="P26" s="105">
        <v>0</v>
      </c>
      <c r="Q26" s="435" t="s">
        <v>381</v>
      </c>
      <c r="R26" s="495"/>
    </row>
    <row r="27" spans="1:18" ht="18" customHeight="1" thickBot="1">
      <c r="A27" s="586" t="s">
        <v>25</v>
      </c>
      <c r="B27" s="586"/>
      <c r="C27" s="92">
        <f>SUM(C7:C26)</f>
        <v>378</v>
      </c>
      <c r="D27" s="92">
        <f aca="true" t="shared" si="0" ref="D27:P27">SUM(D7:D26)</f>
        <v>25020</v>
      </c>
      <c r="E27" s="92">
        <f t="shared" si="0"/>
        <v>518</v>
      </c>
      <c r="F27" s="92">
        <f t="shared" si="0"/>
        <v>518</v>
      </c>
      <c r="G27" s="92">
        <f t="shared" si="0"/>
        <v>517</v>
      </c>
      <c r="H27" s="92">
        <f t="shared" si="0"/>
        <v>518</v>
      </c>
      <c r="I27" s="92">
        <f t="shared" si="0"/>
        <v>243</v>
      </c>
      <c r="J27" s="92">
        <f t="shared" si="0"/>
        <v>263</v>
      </c>
      <c r="K27" s="92">
        <f t="shared" si="0"/>
        <v>12</v>
      </c>
      <c r="L27" s="92">
        <f t="shared" si="0"/>
        <v>466</v>
      </c>
      <c r="M27" s="92">
        <f t="shared" si="0"/>
        <v>41</v>
      </c>
      <c r="N27" s="92">
        <f t="shared" si="0"/>
        <v>11</v>
      </c>
      <c r="O27" s="92">
        <f t="shared" si="0"/>
        <v>0</v>
      </c>
      <c r="P27" s="92">
        <f t="shared" si="0"/>
        <v>0</v>
      </c>
      <c r="Q27" s="359" t="s">
        <v>298</v>
      </c>
      <c r="R27" s="359"/>
    </row>
    <row r="28" spans="9:16" ht="13.5" thickTop="1">
      <c r="I28" s="97"/>
      <c r="J28" s="97"/>
      <c r="K28" s="97"/>
      <c r="L28" s="97"/>
      <c r="M28" s="97"/>
      <c r="N28" s="97"/>
      <c r="O28" s="97"/>
      <c r="P28" s="97"/>
    </row>
  </sheetData>
  <sheetProtection/>
  <mergeCells count="43">
    <mergeCell ref="A1:W1"/>
    <mergeCell ref="A25:B25"/>
    <mergeCell ref="Q25:R25"/>
    <mergeCell ref="A19:B19"/>
    <mergeCell ref="Q19:R19"/>
    <mergeCell ref="A20:B20"/>
    <mergeCell ref="Q20:R20"/>
    <mergeCell ref="A10:B10"/>
    <mergeCell ref="Q10:R10"/>
    <mergeCell ref="A26:B26"/>
    <mergeCell ref="Q26:R26"/>
    <mergeCell ref="A27:B27"/>
    <mergeCell ref="Q27:R27"/>
    <mergeCell ref="A22:B22"/>
    <mergeCell ref="Q22:R22"/>
    <mergeCell ref="A23:B23"/>
    <mergeCell ref="Q23:R23"/>
    <mergeCell ref="A24:B24"/>
    <mergeCell ref="Q24:R24"/>
    <mergeCell ref="A21:B21"/>
    <mergeCell ref="Q21:R21"/>
    <mergeCell ref="A11:A16"/>
    <mergeCell ref="R11:R16"/>
    <mergeCell ref="A17:B17"/>
    <mergeCell ref="Q17:R17"/>
    <mergeCell ref="A18:B18"/>
    <mergeCell ref="Q18:R18"/>
    <mergeCell ref="A8:B8"/>
    <mergeCell ref="Q8:R8"/>
    <mergeCell ref="A9:B9"/>
    <mergeCell ref="Q9:R9"/>
    <mergeCell ref="I4:K4"/>
    <mergeCell ref="L4:P4"/>
    <mergeCell ref="A7:B7"/>
    <mergeCell ref="Q7:R7"/>
    <mergeCell ref="A3:B6"/>
    <mergeCell ref="C3:D3"/>
    <mergeCell ref="E3:H3"/>
    <mergeCell ref="I3:K3"/>
    <mergeCell ref="L3:P3"/>
    <mergeCell ref="Q3:R6"/>
    <mergeCell ref="C4:D4"/>
    <mergeCell ref="E4:H4"/>
  </mergeCells>
  <printOptions horizontalCentered="1"/>
  <pageMargins left="0.25" right="0.25" top="0.75" bottom="0.5" header="0.75" footer="0.5"/>
  <pageSetup firstPageNumber="6" useFirstPageNumber="1" horizontalDpi="300" verticalDpi="3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rightToLeft="1" view="pageBreakPreview" zoomScale="90" zoomScaleSheetLayoutView="90" zoomScalePageLayoutView="0" workbookViewId="0" topLeftCell="A1">
      <selection activeCell="A13" sqref="A13:B13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8.421875" style="0" customWidth="1"/>
    <col min="4" max="4" width="9.8515625" style="0" customWidth="1"/>
    <col min="5" max="5" width="10.28125" style="0" customWidth="1"/>
    <col min="6" max="6" width="6.7109375" style="0" customWidth="1"/>
    <col min="7" max="7" width="7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0.57421875" style="0" customWidth="1"/>
    <col min="15" max="15" width="8.7109375" style="0" customWidth="1"/>
    <col min="16" max="16" width="16.57421875" style="0" customWidth="1"/>
    <col min="17" max="17" width="5.8515625" style="0" customWidth="1"/>
  </cols>
  <sheetData>
    <row r="1" spans="1:17" ht="20.25" customHeight="1">
      <c r="A1" s="503" t="s">
        <v>606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2" spans="1:17" ht="19.5" customHeight="1">
      <c r="A2" s="504" t="s">
        <v>605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1:17" ht="15" customHeight="1" thickBot="1">
      <c r="A3" s="505" t="s">
        <v>461</v>
      </c>
      <c r="B3" s="505"/>
      <c r="C3" s="505"/>
      <c r="D3" s="505"/>
      <c r="E3" s="505"/>
      <c r="F3" s="505"/>
      <c r="G3" s="505"/>
      <c r="H3" s="505"/>
      <c r="I3" s="506" t="s">
        <v>462</v>
      </c>
      <c r="J3" s="506"/>
      <c r="K3" s="506"/>
      <c r="L3" s="506"/>
      <c r="M3" s="506"/>
      <c r="N3" s="506"/>
      <c r="O3" s="506"/>
      <c r="P3" s="506"/>
      <c r="Q3" s="506"/>
    </row>
    <row r="4" spans="1:19" ht="15" customHeight="1" thickTop="1">
      <c r="A4" s="507" t="s">
        <v>101</v>
      </c>
      <c r="B4" s="507"/>
      <c r="C4" s="510" t="s">
        <v>357</v>
      </c>
      <c r="D4" s="510"/>
      <c r="E4" s="516" t="s">
        <v>358</v>
      </c>
      <c r="F4" s="516"/>
      <c r="G4" s="516"/>
      <c r="H4" s="516" t="s">
        <v>359</v>
      </c>
      <c r="I4" s="516"/>
      <c r="J4" s="516"/>
      <c r="K4" s="497" t="s">
        <v>360</v>
      </c>
      <c r="L4" s="497"/>
      <c r="M4" s="497"/>
      <c r="N4" s="497"/>
      <c r="O4" s="497"/>
      <c r="P4" s="499" t="s">
        <v>290</v>
      </c>
      <c r="Q4" s="499"/>
      <c r="S4" s="120"/>
    </row>
    <row r="5" spans="1:17" ht="15" customHeight="1">
      <c r="A5" s="508"/>
      <c r="B5" s="508"/>
      <c r="C5" s="501"/>
      <c r="D5" s="501"/>
      <c r="E5" s="502"/>
      <c r="F5" s="502"/>
      <c r="G5" s="502"/>
      <c r="H5" s="502"/>
      <c r="I5" s="502"/>
      <c r="J5" s="502"/>
      <c r="K5" s="498"/>
      <c r="L5" s="498"/>
      <c r="M5" s="498"/>
      <c r="N5" s="498"/>
      <c r="O5" s="498"/>
      <c r="P5" s="423"/>
      <c r="Q5" s="423"/>
    </row>
    <row r="6" spans="1:17" ht="15" customHeight="1">
      <c r="A6" s="508"/>
      <c r="B6" s="508"/>
      <c r="C6" s="501" t="s">
        <v>396</v>
      </c>
      <c r="D6" s="501"/>
      <c r="E6" s="502" t="s">
        <v>398</v>
      </c>
      <c r="F6" s="502"/>
      <c r="G6" s="502"/>
      <c r="H6" s="502" t="s">
        <v>399</v>
      </c>
      <c r="I6" s="502"/>
      <c r="J6" s="502"/>
      <c r="K6" s="502" t="s">
        <v>400</v>
      </c>
      <c r="L6" s="502"/>
      <c r="M6" s="502"/>
      <c r="N6" s="502"/>
      <c r="O6" s="502"/>
      <c r="P6" s="423"/>
      <c r="Q6" s="423"/>
    </row>
    <row r="7" spans="1:17" ht="12.75" customHeight="1">
      <c r="A7" s="508"/>
      <c r="B7" s="508"/>
      <c r="C7" s="501"/>
      <c r="D7" s="501"/>
      <c r="E7" s="502"/>
      <c r="F7" s="502"/>
      <c r="G7" s="502"/>
      <c r="H7" s="502"/>
      <c r="I7" s="502"/>
      <c r="J7" s="502"/>
      <c r="K7" s="179"/>
      <c r="L7" s="179"/>
      <c r="M7" s="179"/>
      <c r="N7" s="179"/>
      <c r="O7" s="517" t="s">
        <v>298</v>
      </c>
      <c r="P7" s="423"/>
      <c r="Q7" s="423"/>
    </row>
    <row r="8" spans="1:17" ht="49.5" customHeight="1">
      <c r="A8" s="508"/>
      <c r="B8" s="508"/>
      <c r="C8" s="211" t="s">
        <v>361</v>
      </c>
      <c r="D8" s="211" t="s">
        <v>25</v>
      </c>
      <c r="E8" s="210" t="s">
        <v>92</v>
      </c>
      <c r="F8" s="210" t="s">
        <v>93</v>
      </c>
      <c r="G8" s="210" t="s">
        <v>25</v>
      </c>
      <c r="H8" s="210" t="s">
        <v>362</v>
      </c>
      <c r="I8" s="210" t="s">
        <v>343</v>
      </c>
      <c r="J8" s="210" t="s">
        <v>25</v>
      </c>
      <c r="K8" s="179" t="s">
        <v>529</v>
      </c>
      <c r="L8" s="179" t="s">
        <v>530</v>
      </c>
      <c r="M8" s="179" t="s">
        <v>603</v>
      </c>
      <c r="N8" s="179" t="s">
        <v>604</v>
      </c>
      <c r="O8" s="517"/>
      <c r="P8" s="423"/>
      <c r="Q8" s="423"/>
    </row>
    <row r="9" spans="1:17" ht="20.25" customHeight="1">
      <c r="A9" s="508"/>
      <c r="B9" s="508"/>
      <c r="C9" s="501" t="s">
        <v>397</v>
      </c>
      <c r="D9" s="501" t="s">
        <v>298</v>
      </c>
      <c r="E9" s="514" t="s">
        <v>277</v>
      </c>
      <c r="F9" s="514" t="s">
        <v>278</v>
      </c>
      <c r="G9" s="517" t="s">
        <v>298</v>
      </c>
      <c r="H9" s="519" t="s">
        <v>401</v>
      </c>
      <c r="I9" s="519" t="s">
        <v>402</v>
      </c>
      <c r="J9" s="517" t="s">
        <v>298</v>
      </c>
      <c r="K9" s="511" t="s">
        <v>408</v>
      </c>
      <c r="L9" s="511" t="s">
        <v>409</v>
      </c>
      <c r="M9" s="511" t="s">
        <v>410</v>
      </c>
      <c r="N9" s="511" t="s">
        <v>411</v>
      </c>
      <c r="O9" s="517"/>
      <c r="P9" s="423"/>
      <c r="Q9" s="423"/>
    </row>
    <row r="10" spans="1:17" ht="25.5" customHeight="1" thickBot="1">
      <c r="A10" s="509"/>
      <c r="B10" s="509"/>
      <c r="C10" s="513"/>
      <c r="D10" s="513"/>
      <c r="E10" s="515"/>
      <c r="F10" s="515"/>
      <c r="G10" s="518"/>
      <c r="H10" s="520"/>
      <c r="I10" s="520"/>
      <c r="J10" s="518"/>
      <c r="K10" s="512"/>
      <c r="L10" s="512"/>
      <c r="M10" s="512"/>
      <c r="N10" s="512"/>
      <c r="O10" s="518"/>
      <c r="P10" s="500"/>
      <c r="Q10" s="500"/>
    </row>
    <row r="11" spans="1:17" ht="18" customHeight="1">
      <c r="A11" s="212" t="s">
        <v>41</v>
      </c>
      <c r="B11" s="212"/>
      <c r="C11" s="255">
        <v>35</v>
      </c>
      <c r="D11" s="255">
        <v>35</v>
      </c>
      <c r="E11" s="255">
        <v>35</v>
      </c>
      <c r="F11" s="255">
        <v>0</v>
      </c>
      <c r="G11" s="255">
        <f>SUM(E11:F11)</f>
        <v>35</v>
      </c>
      <c r="H11" s="255">
        <v>35</v>
      </c>
      <c r="I11" s="255">
        <v>0</v>
      </c>
      <c r="J11" s="255">
        <f>SUM(H11:I11)</f>
        <v>35</v>
      </c>
      <c r="K11" s="255">
        <v>35</v>
      </c>
      <c r="L11" s="255">
        <v>0</v>
      </c>
      <c r="M11" s="255">
        <v>0</v>
      </c>
      <c r="N11" s="255">
        <v>0</v>
      </c>
      <c r="O11" s="255">
        <v>35</v>
      </c>
      <c r="P11" s="344" t="s">
        <v>429</v>
      </c>
      <c r="Q11" s="344"/>
    </row>
    <row r="12" spans="1:17" ht="21.75" customHeight="1">
      <c r="A12" s="347" t="s">
        <v>42</v>
      </c>
      <c r="B12" s="347"/>
      <c r="C12" s="255">
        <v>8</v>
      </c>
      <c r="D12" s="255">
        <v>8</v>
      </c>
      <c r="E12" s="260">
        <v>8</v>
      </c>
      <c r="F12" s="260">
        <v>0</v>
      </c>
      <c r="G12" s="255">
        <f aca="true" t="shared" si="0" ref="G12:G30">SUM(E12:F12)</f>
        <v>8</v>
      </c>
      <c r="H12" s="260">
        <v>8</v>
      </c>
      <c r="I12" s="260">
        <v>0</v>
      </c>
      <c r="J12" s="255">
        <f aca="true" t="shared" si="1" ref="J12:J30">SUM(H12:I12)</f>
        <v>8</v>
      </c>
      <c r="K12" s="255">
        <v>8</v>
      </c>
      <c r="L12" s="255">
        <v>0</v>
      </c>
      <c r="M12" s="255">
        <v>0</v>
      </c>
      <c r="N12" s="255">
        <v>0</v>
      </c>
      <c r="O12" s="255">
        <v>8</v>
      </c>
      <c r="P12" s="338" t="s">
        <v>375</v>
      </c>
      <c r="Q12" s="338"/>
    </row>
    <row r="13" spans="1:17" ht="21.75" customHeight="1">
      <c r="A13" s="347" t="s">
        <v>43</v>
      </c>
      <c r="B13" s="347"/>
      <c r="C13" s="255">
        <v>30</v>
      </c>
      <c r="D13" s="255">
        <v>30</v>
      </c>
      <c r="E13" s="260">
        <v>30</v>
      </c>
      <c r="F13" s="260">
        <v>0</v>
      </c>
      <c r="G13" s="255">
        <f t="shared" si="0"/>
        <v>30</v>
      </c>
      <c r="H13" s="260">
        <v>30</v>
      </c>
      <c r="I13" s="260">
        <v>0</v>
      </c>
      <c r="J13" s="255">
        <f t="shared" si="1"/>
        <v>30</v>
      </c>
      <c r="K13" s="255">
        <v>30</v>
      </c>
      <c r="L13" s="255">
        <v>0</v>
      </c>
      <c r="M13" s="255">
        <v>0</v>
      </c>
      <c r="N13" s="255">
        <v>0</v>
      </c>
      <c r="O13" s="255">
        <v>30</v>
      </c>
      <c r="P13" s="338" t="s">
        <v>171</v>
      </c>
      <c r="Q13" s="338"/>
    </row>
    <row r="14" spans="1:17" ht="16.5" customHeight="1">
      <c r="A14" s="347" t="s">
        <v>44</v>
      </c>
      <c r="B14" s="347"/>
      <c r="C14" s="255">
        <v>24</v>
      </c>
      <c r="D14" s="255">
        <v>24</v>
      </c>
      <c r="E14" s="260">
        <v>24</v>
      </c>
      <c r="F14" s="260">
        <v>0</v>
      </c>
      <c r="G14" s="255">
        <f t="shared" si="0"/>
        <v>24</v>
      </c>
      <c r="H14" s="260">
        <v>22</v>
      </c>
      <c r="I14" s="260">
        <v>2</v>
      </c>
      <c r="J14" s="255">
        <f t="shared" si="1"/>
        <v>24</v>
      </c>
      <c r="K14" s="255">
        <v>24</v>
      </c>
      <c r="L14" s="255">
        <v>0</v>
      </c>
      <c r="M14" s="255">
        <v>0</v>
      </c>
      <c r="N14" s="255">
        <v>0</v>
      </c>
      <c r="O14" s="255">
        <v>24</v>
      </c>
      <c r="P14" s="338" t="s">
        <v>305</v>
      </c>
      <c r="Q14" s="338"/>
    </row>
    <row r="15" spans="1:17" ht="20.25" customHeight="1">
      <c r="A15" s="348" t="s">
        <v>608</v>
      </c>
      <c r="B15" s="245" t="s">
        <v>365</v>
      </c>
      <c r="C15" s="255">
        <v>16</v>
      </c>
      <c r="D15" s="255">
        <v>16</v>
      </c>
      <c r="E15" s="260">
        <v>16</v>
      </c>
      <c r="F15" s="260">
        <v>0</v>
      </c>
      <c r="G15" s="255">
        <f t="shared" si="0"/>
        <v>16</v>
      </c>
      <c r="H15" s="260">
        <v>16</v>
      </c>
      <c r="I15" s="260">
        <v>0</v>
      </c>
      <c r="J15" s="255">
        <f t="shared" si="1"/>
        <v>16</v>
      </c>
      <c r="K15" s="255">
        <v>16</v>
      </c>
      <c r="L15" s="255">
        <v>0</v>
      </c>
      <c r="M15" s="255">
        <v>0</v>
      </c>
      <c r="N15" s="255">
        <v>0</v>
      </c>
      <c r="O15" s="255">
        <v>16</v>
      </c>
      <c r="P15" s="221" t="s">
        <v>564</v>
      </c>
      <c r="Q15" s="351" t="s">
        <v>172</v>
      </c>
    </row>
    <row r="16" spans="1:17" ht="20.25" customHeight="1">
      <c r="A16" s="349"/>
      <c r="B16" s="245" t="s">
        <v>264</v>
      </c>
      <c r="C16" s="255">
        <v>43</v>
      </c>
      <c r="D16" s="255">
        <v>43</v>
      </c>
      <c r="E16" s="260">
        <v>43</v>
      </c>
      <c r="F16" s="260">
        <v>0</v>
      </c>
      <c r="G16" s="255">
        <f t="shared" si="0"/>
        <v>43</v>
      </c>
      <c r="H16" s="260">
        <v>43</v>
      </c>
      <c r="I16" s="260">
        <v>0</v>
      </c>
      <c r="J16" s="255">
        <f t="shared" si="1"/>
        <v>43</v>
      </c>
      <c r="K16" s="255">
        <v>42</v>
      </c>
      <c r="L16" s="255">
        <v>1</v>
      </c>
      <c r="M16" s="255">
        <v>0</v>
      </c>
      <c r="N16" s="255">
        <v>0</v>
      </c>
      <c r="O16" s="255">
        <v>43</v>
      </c>
      <c r="P16" s="221" t="s">
        <v>565</v>
      </c>
      <c r="Q16" s="352"/>
    </row>
    <row r="17" spans="1:17" ht="20.25" customHeight="1">
      <c r="A17" s="349"/>
      <c r="B17" s="245" t="s">
        <v>265</v>
      </c>
      <c r="C17" s="255">
        <v>11</v>
      </c>
      <c r="D17" s="255">
        <v>11</v>
      </c>
      <c r="E17" s="260">
        <v>11</v>
      </c>
      <c r="F17" s="260">
        <v>0</v>
      </c>
      <c r="G17" s="255">
        <f t="shared" si="0"/>
        <v>11</v>
      </c>
      <c r="H17" s="260">
        <v>11</v>
      </c>
      <c r="I17" s="260">
        <v>0</v>
      </c>
      <c r="J17" s="255">
        <f t="shared" si="1"/>
        <v>11</v>
      </c>
      <c r="K17" s="255">
        <v>11</v>
      </c>
      <c r="L17" s="255">
        <v>0</v>
      </c>
      <c r="M17" s="255">
        <v>0</v>
      </c>
      <c r="N17" s="255">
        <v>0</v>
      </c>
      <c r="O17" s="255">
        <v>11</v>
      </c>
      <c r="P17" s="234" t="s">
        <v>566</v>
      </c>
      <c r="Q17" s="352"/>
    </row>
    <row r="18" spans="1:17" ht="20.25" customHeight="1">
      <c r="A18" s="349"/>
      <c r="B18" s="245" t="s">
        <v>366</v>
      </c>
      <c r="C18" s="255">
        <v>52</v>
      </c>
      <c r="D18" s="255">
        <v>52</v>
      </c>
      <c r="E18" s="260">
        <v>52</v>
      </c>
      <c r="F18" s="260">
        <v>0</v>
      </c>
      <c r="G18" s="255">
        <f t="shared" si="0"/>
        <v>52</v>
      </c>
      <c r="H18" s="260">
        <v>52</v>
      </c>
      <c r="I18" s="260">
        <v>0</v>
      </c>
      <c r="J18" s="255">
        <f t="shared" si="1"/>
        <v>52</v>
      </c>
      <c r="K18" s="255">
        <v>52</v>
      </c>
      <c r="L18" s="255">
        <v>0</v>
      </c>
      <c r="M18" s="255">
        <v>0</v>
      </c>
      <c r="N18" s="255">
        <v>0</v>
      </c>
      <c r="O18" s="255">
        <v>52</v>
      </c>
      <c r="P18" s="234" t="s">
        <v>376</v>
      </c>
      <c r="Q18" s="352"/>
    </row>
    <row r="19" spans="1:17" ht="20.25" customHeight="1">
      <c r="A19" s="349"/>
      <c r="B19" s="245" t="s">
        <v>367</v>
      </c>
      <c r="C19" s="255">
        <v>17</v>
      </c>
      <c r="D19" s="255">
        <v>17</v>
      </c>
      <c r="E19" s="260">
        <v>17</v>
      </c>
      <c r="F19" s="260">
        <v>0</v>
      </c>
      <c r="G19" s="255">
        <f t="shared" si="0"/>
        <v>17</v>
      </c>
      <c r="H19" s="260">
        <v>17</v>
      </c>
      <c r="I19" s="260">
        <v>0</v>
      </c>
      <c r="J19" s="255">
        <f t="shared" si="1"/>
        <v>17</v>
      </c>
      <c r="K19" s="255">
        <v>17</v>
      </c>
      <c r="L19" s="255">
        <v>0</v>
      </c>
      <c r="M19" s="255">
        <v>0</v>
      </c>
      <c r="N19" s="255">
        <v>0</v>
      </c>
      <c r="O19" s="255">
        <v>17</v>
      </c>
      <c r="P19" s="234" t="s">
        <v>377</v>
      </c>
      <c r="Q19" s="352"/>
    </row>
    <row r="20" spans="1:17" ht="20.25" customHeight="1">
      <c r="A20" s="350"/>
      <c r="B20" s="246" t="s">
        <v>368</v>
      </c>
      <c r="C20" s="127">
        <v>25</v>
      </c>
      <c r="D20" s="127">
        <v>25</v>
      </c>
      <c r="E20" s="261">
        <v>25</v>
      </c>
      <c r="F20" s="261">
        <v>0</v>
      </c>
      <c r="G20" s="255">
        <f t="shared" si="0"/>
        <v>25</v>
      </c>
      <c r="H20" s="261">
        <v>23</v>
      </c>
      <c r="I20" s="261">
        <v>2</v>
      </c>
      <c r="J20" s="255">
        <f t="shared" si="1"/>
        <v>25</v>
      </c>
      <c r="K20" s="127">
        <v>25</v>
      </c>
      <c r="L20" s="127">
        <v>0</v>
      </c>
      <c r="M20" s="127">
        <v>0</v>
      </c>
      <c r="N20" s="127">
        <v>0</v>
      </c>
      <c r="O20" s="255">
        <v>25</v>
      </c>
      <c r="P20" s="222" t="s">
        <v>378</v>
      </c>
      <c r="Q20" s="353"/>
    </row>
    <row r="21" spans="1:17" ht="21.75" customHeight="1">
      <c r="A21" s="347" t="s">
        <v>52</v>
      </c>
      <c r="B21" s="347"/>
      <c r="C21" s="255">
        <v>28</v>
      </c>
      <c r="D21" s="255">
        <v>28</v>
      </c>
      <c r="E21" s="260">
        <v>28</v>
      </c>
      <c r="F21" s="260">
        <v>0</v>
      </c>
      <c r="G21" s="255">
        <f t="shared" si="0"/>
        <v>28</v>
      </c>
      <c r="H21" s="260">
        <v>24</v>
      </c>
      <c r="I21" s="260">
        <v>4</v>
      </c>
      <c r="J21" s="255">
        <f t="shared" si="1"/>
        <v>28</v>
      </c>
      <c r="K21" s="255">
        <v>26</v>
      </c>
      <c r="L21" s="255">
        <v>2</v>
      </c>
      <c r="M21" s="255">
        <v>0</v>
      </c>
      <c r="N21" s="255">
        <v>0</v>
      </c>
      <c r="O21" s="255">
        <v>28</v>
      </c>
      <c r="P21" s="338" t="s">
        <v>379</v>
      </c>
      <c r="Q21" s="338"/>
    </row>
    <row r="22" spans="1:21" ht="21.75" customHeight="1">
      <c r="A22" s="347" t="s">
        <v>53</v>
      </c>
      <c r="B22" s="347"/>
      <c r="C22" s="255">
        <v>48</v>
      </c>
      <c r="D22" s="255">
        <v>48</v>
      </c>
      <c r="E22" s="260">
        <v>48</v>
      </c>
      <c r="F22" s="260">
        <v>0</v>
      </c>
      <c r="G22" s="255">
        <f t="shared" si="0"/>
        <v>48</v>
      </c>
      <c r="H22" s="260">
        <v>47</v>
      </c>
      <c r="I22" s="260">
        <v>1</v>
      </c>
      <c r="J22" s="255">
        <f t="shared" si="1"/>
        <v>48</v>
      </c>
      <c r="K22" s="255">
        <v>48</v>
      </c>
      <c r="L22" s="255">
        <v>0</v>
      </c>
      <c r="M22" s="255">
        <v>0</v>
      </c>
      <c r="N22" s="255">
        <v>0</v>
      </c>
      <c r="O22" s="255">
        <v>48</v>
      </c>
      <c r="P22" s="338" t="s">
        <v>173</v>
      </c>
      <c r="Q22" s="338"/>
      <c r="U22" s="120"/>
    </row>
    <row r="23" spans="1:17" ht="21.75" customHeight="1">
      <c r="A23" s="521" t="s">
        <v>363</v>
      </c>
      <c r="B23" s="521"/>
      <c r="C23" s="255">
        <v>41</v>
      </c>
      <c r="D23" s="255">
        <v>41</v>
      </c>
      <c r="E23" s="260">
        <v>41</v>
      </c>
      <c r="F23" s="260">
        <v>0</v>
      </c>
      <c r="G23" s="255">
        <f t="shared" si="0"/>
        <v>41</v>
      </c>
      <c r="H23" s="260">
        <v>40</v>
      </c>
      <c r="I23" s="260">
        <v>1</v>
      </c>
      <c r="J23" s="255">
        <f t="shared" si="1"/>
        <v>41</v>
      </c>
      <c r="K23" s="255">
        <v>40</v>
      </c>
      <c r="L23" s="255">
        <v>0</v>
      </c>
      <c r="M23" s="255">
        <v>1</v>
      </c>
      <c r="N23" s="255">
        <v>0</v>
      </c>
      <c r="O23" s="255">
        <v>41</v>
      </c>
      <c r="P23" s="338" t="s">
        <v>174</v>
      </c>
      <c r="Q23" s="338"/>
    </row>
    <row r="24" spans="1:17" ht="21.75" customHeight="1">
      <c r="A24" s="347" t="s">
        <v>364</v>
      </c>
      <c r="B24" s="347"/>
      <c r="C24" s="255">
        <v>9</v>
      </c>
      <c r="D24" s="255">
        <v>9</v>
      </c>
      <c r="E24" s="260">
        <v>9</v>
      </c>
      <c r="F24" s="260">
        <v>0</v>
      </c>
      <c r="G24" s="255">
        <f t="shared" si="0"/>
        <v>9</v>
      </c>
      <c r="H24" s="260">
        <v>9</v>
      </c>
      <c r="I24" s="260">
        <v>0</v>
      </c>
      <c r="J24" s="255">
        <f t="shared" si="1"/>
        <v>9</v>
      </c>
      <c r="K24" s="255">
        <v>9</v>
      </c>
      <c r="L24" s="255">
        <v>0</v>
      </c>
      <c r="M24" s="255">
        <v>0</v>
      </c>
      <c r="N24" s="255">
        <v>0</v>
      </c>
      <c r="O24" s="255">
        <v>9</v>
      </c>
      <c r="P24" s="338" t="s">
        <v>175</v>
      </c>
      <c r="Q24" s="338"/>
    </row>
    <row r="25" spans="1:17" ht="21.75" customHeight="1">
      <c r="A25" s="347" t="s">
        <v>134</v>
      </c>
      <c r="B25" s="347"/>
      <c r="C25" s="255">
        <v>13</v>
      </c>
      <c r="D25" s="255">
        <v>13</v>
      </c>
      <c r="E25" s="260">
        <v>13</v>
      </c>
      <c r="F25" s="260">
        <v>0</v>
      </c>
      <c r="G25" s="255">
        <f t="shared" si="0"/>
        <v>13</v>
      </c>
      <c r="H25" s="260">
        <v>13</v>
      </c>
      <c r="I25" s="260">
        <v>0</v>
      </c>
      <c r="J25" s="255">
        <f t="shared" si="1"/>
        <v>13</v>
      </c>
      <c r="K25" s="255">
        <v>13</v>
      </c>
      <c r="L25" s="255">
        <v>0</v>
      </c>
      <c r="M25" s="255">
        <v>0</v>
      </c>
      <c r="N25" s="255">
        <v>0</v>
      </c>
      <c r="O25" s="255">
        <v>13</v>
      </c>
      <c r="P25" s="338" t="s">
        <v>176</v>
      </c>
      <c r="Q25" s="338"/>
    </row>
    <row r="26" spans="1:17" ht="21.75" customHeight="1">
      <c r="A26" s="347" t="s">
        <v>57</v>
      </c>
      <c r="B26" s="347"/>
      <c r="C26" s="255">
        <v>4</v>
      </c>
      <c r="D26" s="255">
        <v>4</v>
      </c>
      <c r="E26" s="260">
        <v>4</v>
      </c>
      <c r="F26" s="260">
        <v>0</v>
      </c>
      <c r="G26" s="255">
        <f t="shared" si="0"/>
        <v>4</v>
      </c>
      <c r="H26" s="260">
        <v>4</v>
      </c>
      <c r="I26" s="260">
        <v>0</v>
      </c>
      <c r="J26" s="255">
        <f t="shared" si="1"/>
        <v>4</v>
      </c>
      <c r="K26" s="255">
        <v>4</v>
      </c>
      <c r="L26" s="255">
        <v>0</v>
      </c>
      <c r="M26" s="255">
        <v>0</v>
      </c>
      <c r="N26" s="255">
        <v>0</v>
      </c>
      <c r="O26" s="255">
        <v>4</v>
      </c>
      <c r="P26" s="338" t="s">
        <v>380</v>
      </c>
      <c r="Q26" s="338"/>
    </row>
    <row r="27" spans="1:17" ht="21.75" customHeight="1">
      <c r="A27" s="347" t="s">
        <v>58</v>
      </c>
      <c r="B27" s="347"/>
      <c r="C27" s="255">
        <v>12</v>
      </c>
      <c r="D27" s="255">
        <v>12</v>
      </c>
      <c r="E27" s="260">
        <v>12</v>
      </c>
      <c r="F27" s="260">
        <v>0</v>
      </c>
      <c r="G27" s="255">
        <f t="shared" si="0"/>
        <v>12</v>
      </c>
      <c r="H27" s="260">
        <v>12</v>
      </c>
      <c r="I27" s="260">
        <v>0</v>
      </c>
      <c r="J27" s="255">
        <f t="shared" si="1"/>
        <v>12</v>
      </c>
      <c r="K27" s="255">
        <v>12</v>
      </c>
      <c r="L27" s="255">
        <v>0</v>
      </c>
      <c r="M27" s="255">
        <v>0</v>
      </c>
      <c r="N27" s="255">
        <v>0</v>
      </c>
      <c r="O27" s="255">
        <v>12</v>
      </c>
      <c r="P27" s="338" t="s">
        <v>178</v>
      </c>
      <c r="Q27" s="338"/>
    </row>
    <row r="28" spans="1:17" ht="21.75" customHeight="1">
      <c r="A28" s="347" t="s">
        <v>59</v>
      </c>
      <c r="B28" s="347"/>
      <c r="C28" s="255">
        <v>21</v>
      </c>
      <c r="D28" s="255">
        <v>21</v>
      </c>
      <c r="E28" s="260">
        <v>21</v>
      </c>
      <c r="F28" s="260">
        <v>0</v>
      </c>
      <c r="G28" s="255">
        <f t="shared" si="0"/>
        <v>21</v>
      </c>
      <c r="H28" s="260">
        <v>21</v>
      </c>
      <c r="I28" s="260">
        <v>0</v>
      </c>
      <c r="J28" s="255">
        <f t="shared" si="1"/>
        <v>21</v>
      </c>
      <c r="K28" s="255">
        <v>21</v>
      </c>
      <c r="L28" s="255">
        <v>0</v>
      </c>
      <c r="M28" s="255">
        <v>0</v>
      </c>
      <c r="N28" s="255">
        <v>0</v>
      </c>
      <c r="O28" s="255">
        <v>21</v>
      </c>
      <c r="P28" s="338" t="s">
        <v>179</v>
      </c>
      <c r="Q28" s="338"/>
    </row>
    <row r="29" spans="1:17" ht="21.75" customHeight="1">
      <c r="A29" s="347" t="s">
        <v>60</v>
      </c>
      <c r="B29" s="347"/>
      <c r="C29" s="255">
        <v>3</v>
      </c>
      <c r="D29" s="255">
        <v>3</v>
      </c>
      <c r="E29" s="260">
        <v>3</v>
      </c>
      <c r="F29" s="260">
        <v>0</v>
      </c>
      <c r="G29" s="255">
        <f t="shared" si="0"/>
        <v>3</v>
      </c>
      <c r="H29" s="260">
        <v>3</v>
      </c>
      <c r="I29" s="260">
        <v>0</v>
      </c>
      <c r="J29" s="255">
        <f t="shared" si="1"/>
        <v>3</v>
      </c>
      <c r="K29" s="255">
        <v>3</v>
      </c>
      <c r="L29" s="255">
        <v>0</v>
      </c>
      <c r="M29" s="255">
        <v>0</v>
      </c>
      <c r="N29" s="255">
        <v>0</v>
      </c>
      <c r="O29" s="255">
        <v>3</v>
      </c>
      <c r="P29" s="338" t="s">
        <v>180</v>
      </c>
      <c r="Q29" s="338"/>
    </row>
    <row r="30" spans="1:17" ht="19.5" customHeight="1" thickBot="1">
      <c r="A30" s="413" t="s">
        <v>61</v>
      </c>
      <c r="B30" s="413"/>
      <c r="C30" s="127">
        <v>80</v>
      </c>
      <c r="D30" s="127">
        <v>80</v>
      </c>
      <c r="E30" s="261">
        <v>78</v>
      </c>
      <c r="F30" s="261">
        <v>2</v>
      </c>
      <c r="G30" s="255">
        <f t="shared" si="0"/>
        <v>80</v>
      </c>
      <c r="H30" s="261">
        <v>80</v>
      </c>
      <c r="I30" s="261">
        <v>0</v>
      </c>
      <c r="J30" s="255">
        <f t="shared" si="1"/>
        <v>80</v>
      </c>
      <c r="K30" s="127">
        <v>78</v>
      </c>
      <c r="L30" s="127">
        <v>0</v>
      </c>
      <c r="M30" s="127">
        <v>2</v>
      </c>
      <c r="N30" s="127">
        <v>0</v>
      </c>
      <c r="O30" s="255">
        <v>80</v>
      </c>
      <c r="P30" s="420" t="s">
        <v>381</v>
      </c>
      <c r="Q30" s="421"/>
    </row>
    <row r="31" spans="1:17" ht="21.75" customHeight="1" thickBot="1">
      <c r="A31" s="354" t="s">
        <v>25</v>
      </c>
      <c r="B31" s="354"/>
      <c r="C31" s="254">
        <f>SUM(C11:C30)</f>
        <v>520</v>
      </c>
      <c r="D31" s="254">
        <f>SUM(D11:D30)</f>
        <v>520</v>
      </c>
      <c r="E31" s="254">
        <f aca="true" t="shared" si="2" ref="E31:N31">SUM(E11:E30)</f>
        <v>518</v>
      </c>
      <c r="F31" s="254">
        <f t="shared" si="2"/>
        <v>2</v>
      </c>
      <c r="G31" s="254">
        <f t="shared" si="2"/>
        <v>520</v>
      </c>
      <c r="H31" s="254">
        <f t="shared" si="2"/>
        <v>510</v>
      </c>
      <c r="I31" s="254">
        <f t="shared" si="2"/>
        <v>10</v>
      </c>
      <c r="J31" s="254">
        <f t="shared" si="2"/>
        <v>520</v>
      </c>
      <c r="K31" s="254">
        <f t="shared" si="2"/>
        <v>514</v>
      </c>
      <c r="L31" s="254">
        <f t="shared" si="2"/>
        <v>3</v>
      </c>
      <c r="M31" s="254">
        <f t="shared" si="2"/>
        <v>3</v>
      </c>
      <c r="N31" s="254">
        <f t="shared" si="2"/>
        <v>0</v>
      </c>
      <c r="O31" s="254">
        <v>520</v>
      </c>
      <c r="P31" s="556" t="s">
        <v>298</v>
      </c>
      <c r="Q31" s="556"/>
    </row>
    <row r="32" ht="13.5" thickTop="1"/>
  </sheetData>
  <sheetProtection/>
  <mergeCells count="58">
    <mergeCell ref="A27:B27"/>
    <mergeCell ref="P27:Q27"/>
    <mergeCell ref="A31:B31"/>
    <mergeCell ref="P31:Q31"/>
    <mergeCell ref="A28:B28"/>
    <mergeCell ref="P28:Q28"/>
    <mergeCell ref="A29:B29"/>
    <mergeCell ref="P29:Q29"/>
    <mergeCell ref="A30:B30"/>
    <mergeCell ref="P30:Q30"/>
    <mergeCell ref="A24:B24"/>
    <mergeCell ref="P24:Q24"/>
    <mergeCell ref="A25:B25"/>
    <mergeCell ref="P25:Q25"/>
    <mergeCell ref="A26:B26"/>
    <mergeCell ref="P26:Q26"/>
    <mergeCell ref="A21:B21"/>
    <mergeCell ref="P21:Q21"/>
    <mergeCell ref="A22:B22"/>
    <mergeCell ref="P22:Q22"/>
    <mergeCell ref="A23:B23"/>
    <mergeCell ref="P23:Q23"/>
    <mergeCell ref="A14:B14"/>
    <mergeCell ref="P14:Q14"/>
    <mergeCell ref="A15:A20"/>
    <mergeCell ref="Q15:Q20"/>
    <mergeCell ref="F9:F10"/>
    <mergeCell ref="G9:G10"/>
    <mergeCell ref="A12:B12"/>
    <mergeCell ref="P12:Q12"/>
    <mergeCell ref="A13:B13"/>
    <mergeCell ref="P13:Q13"/>
    <mergeCell ref="P11:Q11"/>
    <mergeCell ref="E4:G5"/>
    <mergeCell ref="H4:J5"/>
    <mergeCell ref="L9:L10"/>
    <mergeCell ref="M9:M10"/>
    <mergeCell ref="O7:O10"/>
    <mergeCell ref="H9:H10"/>
    <mergeCell ref="I9:I10"/>
    <mergeCell ref="J9:J10"/>
    <mergeCell ref="K9:K10"/>
    <mergeCell ref="A1:Q1"/>
    <mergeCell ref="A2:Q2"/>
    <mergeCell ref="A3:H3"/>
    <mergeCell ref="I3:Q3"/>
    <mergeCell ref="A4:B10"/>
    <mergeCell ref="C4:D5"/>
    <mergeCell ref="N9:N10"/>
    <mergeCell ref="D9:D10"/>
    <mergeCell ref="E9:E10"/>
    <mergeCell ref="C9:C10"/>
    <mergeCell ref="K4:O5"/>
    <mergeCell ref="P4:Q10"/>
    <mergeCell ref="C6:D7"/>
    <mergeCell ref="E6:G7"/>
    <mergeCell ref="H6:J7"/>
    <mergeCell ref="K6:O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26"/>
  <sheetViews>
    <sheetView rightToLeft="1" view="pageBreakPreview" zoomScaleNormal="75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4.421875" style="0" customWidth="1"/>
    <col min="2" max="2" width="10.421875" style="0" customWidth="1"/>
    <col min="3" max="8" width="16.57421875" style="0" customWidth="1"/>
    <col min="9" max="9" width="16.421875" style="0" customWidth="1"/>
    <col min="10" max="10" width="5.8515625" style="0" customWidth="1"/>
  </cols>
  <sheetData>
    <row r="1" spans="1:10" ht="39.75" customHeight="1">
      <c r="A1" s="339" t="s">
        <v>563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39.75" customHeight="1">
      <c r="A2" s="339" t="s">
        <v>569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21" customHeight="1" thickBot="1">
      <c r="A3" s="345" t="s">
        <v>465</v>
      </c>
      <c r="B3" s="345"/>
      <c r="C3" s="345"/>
      <c r="D3" s="345"/>
      <c r="E3" s="345"/>
      <c r="F3" s="345"/>
      <c r="G3" s="345"/>
      <c r="H3" s="345"/>
      <c r="I3" s="346" t="s">
        <v>467</v>
      </c>
      <c r="J3" s="346"/>
    </row>
    <row r="4" spans="1:10" ht="34.5" customHeight="1" thickTop="1">
      <c r="A4" s="340" t="s">
        <v>29</v>
      </c>
      <c r="B4" s="340"/>
      <c r="C4" s="144" t="s">
        <v>451</v>
      </c>
      <c r="D4" s="217" t="s">
        <v>126</v>
      </c>
      <c r="E4" s="217" t="s">
        <v>452</v>
      </c>
      <c r="F4" s="217" t="s">
        <v>453</v>
      </c>
      <c r="G4" s="217" t="s">
        <v>454</v>
      </c>
      <c r="H4" s="217" t="s">
        <v>455</v>
      </c>
      <c r="I4" s="340" t="s">
        <v>290</v>
      </c>
      <c r="J4" s="340"/>
    </row>
    <row r="5" spans="1:10" ht="46.5" customHeight="1" thickBot="1">
      <c r="A5" s="341"/>
      <c r="B5" s="341"/>
      <c r="C5" s="90" t="s">
        <v>457</v>
      </c>
      <c r="D5" s="90" t="s">
        <v>186</v>
      </c>
      <c r="E5" s="90" t="s">
        <v>516</v>
      </c>
      <c r="F5" s="90" t="s">
        <v>291</v>
      </c>
      <c r="G5" s="90" t="s">
        <v>458</v>
      </c>
      <c r="H5" s="90" t="s">
        <v>295</v>
      </c>
      <c r="I5" s="341"/>
      <c r="J5" s="341"/>
    </row>
    <row r="6" spans="1:10" ht="15.75">
      <c r="A6" s="342" t="s">
        <v>41</v>
      </c>
      <c r="B6" s="342"/>
      <c r="C6" s="251">
        <v>35</v>
      </c>
      <c r="D6" s="251">
        <v>1909</v>
      </c>
      <c r="E6" s="251">
        <v>204</v>
      </c>
      <c r="F6" s="251">
        <v>104</v>
      </c>
      <c r="G6" s="251">
        <v>35</v>
      </c>
      <c r="H6" s="251">
        <v>21</v>
      </c>
      <c r="I6" s="343" t="s">
        <v>429</v>
      </c>
      <c r="J6" s="344"/>
    </row>
    <row r="7" spans="1:10" ht="15.75">
      <c r="A7" s="347" t="s">
        <v>42</v>
      </c>
      <c r="B7" s="347"/>
      <c r="C7" s="105">
        <v>8</v>
      </c>
      <c r="D7" s="105">
        <v>359</v>
      </c>
      <c r="E7" s="105">
        <v>45</v>
      </c>
      <c r="F7" s="105">
        <v>24</v>
      </c>
      <c r="G7" s="105">
        <v>8</v>
      </c>
      <c r="H7" s="105">
        <v>0</v>
      </c>
      <c r="I7" s="338" t="s">
        <v>375</v>
      </c>
      <c r="J7" s="338"/>
    </row>
    <row r="8" spans="1:10" ht="15.75">
      <c r="A8" s="247" t="s">
        <v>43</v>
      </c>
      <c r="B8" s="219"/>
      <c r="C8" s="105">
        <v>30</v>
      </c>
      <c r="D8" s="105">
        <v>1371</v>
      </c>
      <c r="E8" s="105">
        <v>117</v>
      </c>
      <c r="F8" s="105">
        <v>91</v>
      </c>
      <c r="G8" s="105">
        <v>30</v>
      </c>
      <c r="H8" s="105">
        <v>30</v>
      </c>
      <c r="I8" s="338" t="s">
        <v>171</v>
      </c>
      <c r="J8" s="338"/>
    </row>
    <row r="9" spans="1:10" ht="15.75">
      <c r="A9" s="247" t="s">
        <v>44</v>
      </c>
      <c r="B9" s="219"/>
      <c r="C9" s="105">
        <v>24</v>
      </c>
      <c r="D9" s="105">
        <v>1090</v>
      </c>
      <c r="E9" s="105">
        <v>79</v>
      </c>
      <c r="F9" s="105">
        <v>56</v>
      </c>
      <c r="G9" s="105">
        <v>24</v>
      </c>
      <c r="H9" s="105">
        <v>16</v>
      </c>
      <c r="I9" s="338" t="s">
        <v>305</v>
      </c>
      <c r="J9" s="338"/>
    </row>
    <row r="10" spans="1:10" ht="15.75" customHeight="1">
      <c r="A10" s="348" t="s">
        <v>608</v>
      </c>
      <c r="B10" s="220" t="s">
        <v>365</v>
      </c>
      <c r="C10" s="105">
        <v>16</v>
      </c>
      <c r="D10" s="105">
        <v>988</v>
      </c>
      <c r="E10" s="105">
        <v>88</v>
      </c>
      <c r="F10" s="105">
        <v>52</v>
      </c>
      <c r="G10" s="105">
        <v>16</v>
      </c>
      <c r="H10" s="105">
        <v>12</v>
      </c>
      <c r="I10" s="169" t="s">
        <v>564</v>
      </c>
      <c r="J10" s="351" t="s">
        <v>172</v>
      </c>
    </row>
    <row r="11" spans="1:10" ht="15.75">
      <c r="A11" s="349"/>
      <c r="B11" s="220" t="s">
        <v>264</v>
      </c>
      <c r="C11" s="105">
        <v>43</v>
      </c>
      <c r="D11" s="105">
        <v>3151</v>
      </c>
      <c r="E11" s="105">
        <v>296</v>
      </c>
      <c r="F11" s="105">
        <v>145</v>
      </c>
      <c r="G11" s="105">
        <v>43</v>
      </c>
      <c r="H11" s="105">
        <v>35</v>
      </c>
      <c r="I11" s="169" t="s">
        <v>565</v>
      </c>
      <c r="J11" s="352"/>
    </row>
    <row r="12" spans="1:10" ht="15.75">
      <c r="A12" s="349"/>
      <c r="B12" s="220" t="s">
        <v>265</v>
      </c>
      <c r="C12" s="105">
        <v>11</v>
      </c>
      <c r="D12" s="105">
        <v>1168</v>
      </c>
      <c r="E12" s="105">
        <v>68</v>
      </c>
      <c r="F12" s="105">
        <v>47</v>
      </c>
      <c r="G12" s="105">
        <v>11</v>
      </c>
      <c r="H12" s="105">
        <v>6</v>
      </c>
      <c r="I12" s="154" t="s">
        <v>566</v>
      </c>
      <c r="J12" s="352"/>
    </row>
    <row r="13" spans="1:10" ht="15.75">
      <c r="A13" s="349"/>
      <c r="B13" s="220" t="s">
        <v>366</v>
      </c>
      <c r="C13" s="105">
        <v>52</v>
      </c>
      <c r="D13" s="105">
        <v>2581</v>
      </c>
      <c r="E13" s="105">
        <v>251</v>
      </c>
      <c r="F13" s="105">
        <v>143</v>
      </c>
      <c r="G13" s="105">
        <v>52</v>
      </c>
      <c r="H13" s="105">
        <v>41</v>
      </c>
      <c r="I13" s="154" t="s">
        <v>376</v>
      </c>
      <c r="J13" s="352"/>
    </row>
    <row r="14" spans="1:10" ht="15.75">
      <c r="A14" s="349"/>
      <c r="B14" s="220" t="s">
        <v>367</v>
      </c>
      <c r="C14" s="105">
        <v>17</v>
      </c>
      <c r="D14" s="105">
        <v>1059</v>
      </c>
      <c r="E14" s="105">
        <v>84</v>
      </c>
      <c r="F14" s="105">
        <v>54</v>
      </c>
      <c r="G14" s="105">
        <v>17</v>
      </c>
      <c r="H14" s="105">
        <v>9</v>
      </c>
      <c r="I14" s="154" t="s">
        <v>377</v>
      </c>
      <c r="J14" s="352"/>
    </row>
    <row r="15" spans="1:10" ht="15.75">
      <c r="A15" s="350"/>
      <c r="B15" s="220" t="s">
        <v>368</v>
      </c>
      <c r="C15" s="105">
        <v>25</v>
      </c>
      <c r="D15" s="105">
        <v>1929</v>
      </c>
      <c r="E15" s="105">
        <v>149</v>
      </c>
      <c r="F15" s="105">
        <v>85</v>
      </c>
      <c r="G15" s="105">
        <v>25</v>
      </c>
      <c r="H15" s="105">
        <v>16</v>
      </c>
      <c r="I15" s="171" t="s">
        <v>378</v>
      </c>
      <c r="J15" s="353"/>
    </row>
    <row r="16" spans="1:10" ht="15.75">
      <c r="A16" s="247" t="s">
        <v>52</v>
      </c>
      <c r="B16" s="219"/>
      <c r="C16" s="105">
        <v>28</v>
      </c>
      <c r="D16" s="105">
        <v>1766</v>
      </c>
      <c r="E16" s="105">
        <v>172</v>
      </c>
      <c r="F16" s="105">
        <v>92</v>
      </c>
      <c r="G16" s="105">
        <v>28</v>
      </c>
      <c r="H16" s="105">
        <v>0</v>
      </c>
      <c r="I16" s="338" t="s">
        <v>379</v>
      </c>
      <c r="J16" s="338"/>
    </row>
    <row r="17" spans="1:10" ht="15.75">
      <c r="A17" s="247" t="s">
        <v>53</v>
      </c>
      <c r="B17" s="219"/>
      <c r="C17" s="105">
        <v>48</v>
      </c>
      <c r="D17" s="105">
        <v>2654</v>
      </c>
      <c r="E17" s="105">
        <v>211</v>
      </c>
      <c r="F17" s="105">
        <v>129</v>
      </c>
      <c r="G17" s="105">
        <v>48</v>
      </c>
      <c r="H17" s="105">
        <v>48</v>
      </c>
      <c r="I17" s="338" t="s">
        <v>173</v>
      </c>
      <c r="J17" s="338"/>
    </row>
    <row r="18" spans="1:10" ht="15.75">
      <c r="A18" s="247" t="s">
        <v>54</v>
      </c>
      <c r="B18" s="219"/>
      <c r="C18" s="105">
        <v>41</v>
      </c>
      <c r="D18" s="105">
        <v>2464</v>
      </c>
      <c r="E18" s="105">
        <v>206</v>
      </c>
      <c r="F18" s="105">
        <v>134</v>
      </c>
      <c r="G18" s="105">
        <v>41</v>
      </c>
      <c r="H18" s="105">
        <v>26</v>
      </c>
      <c r="I18" s="338" t="s">
        <v>174</v>
      </c>
      <c r="J18" s="338"/>
    </row>
    <row r="19" spans="1:10" ht="15.75">
      <c r="A19" s="247" t="s">
        <v>55</v>
      </c>
      <c r="B19" s="247"/>
      <c r="C19" s="105">
        <v>9</v>
      </c>
      <c r="D19" s="105">
        <v>760</v>
      </c>
      <c r="E19" s="105">
        <v>54</v>
      </c>
      <c r="F19" s="105">
        <v>37</v>
      </c>
      <c r="G19" s="105">
        <v>9</v>
      </c>
      <c r="H19" s="105">
        <v>5</v>
      </c>
      <c r="I19" s="338" t="s">
        <v>175</v>
      </c>
      <c r="J19" s="338"/>
    </row>
    <row r="20" spans="1:10" ht="15.75">
      <c r="A20" s="247" t="s">
        <v>134</v>
      </c>
      <c r="B20" s="219"/>
      <c r="C20" s="105">
        <v>13</v>
      </c>
      <c r="D20" s="105">
        <v>418</v>
      </c>
      <c r="E20" s="105">
        <v>52</v>
      </c>
      <c r="F20" s="105">
        <v>31</v>
      </c>
      <c r="G20" s="105">
        <v>13</v>
      </c>
      <c r="H20" s="105">
        <v>9</v>
      </c>
      <c r="I20" s="338" t="s">
        <v>176</v>
      </c>
      <c r="J20" s="338"/>
    </row>
    <row r="21" spans="1:10" ht="15.75">
      <c r="A21" s="247" t="s">
        <v>57</v>
      </c>
      <c r="B21" s="219"/>
      <c r="C21" s="105">
        <v>4</v>
      </c>
      <c r="D21" s="105">
        <v>191</v>
      </c>
      <c r="E21" s="105">
        <v>21</v>
      </c>
      <c r="F21" s="105">
        <v>11</v>
      </c>
      <c r="G21" s="105">
        <v>4</v>
      </c>
      <c r="H21" s="105">
        <v>2</v>
      </c>
      <c r="I21" s="338" t="s">
        <v>380</v>
      </c>
      <c r="J21" s="338"/>
    </row>
    <row r="22" spans="1:10" ht="15.75">
      <c r="A22" s="247" t="s">
        <v>58</v>
      </c>
      <c r="B22" s="219"/>
      <c r="C22" s="105">
        <v>12</v>
      </c>
      <c r="D22" s="105">
        <v>1082</v>
      </c>
      <c r="E22" s="105">
        <v>43</v>
      </c>
      <c r="F22" s="105">
        <v>27</v>
      </c>
      <c r="G22" s="105">
        <v>12</v>
      </c>
      <c r="H22" s="105">
        <v>7</v>
      </c>
      <c r="I22" s="338" t="s">
        <v>178</v>
      </c>
      <c r="J22" s="338"/>
    </row>
    <row r="23" spans="1:10" ht="15.75">
      <c r="A23" s="247" t="s">
        <v>59</v>
      </c>
      <c r="B23" s="219"/>
      <c r="C23" s="105">
        <v>21</v>
      </c>
      <c r="D23" s="105">
        <v>633</v>
      </c>
      <c r="E23" s="105">
        <v>71</v>
      </c>
      <c r="F23" s="105">
        <v>48</v>
      </c>
      <c r="G23" s="105">
        <v>21</v>
      </c>
      <c r="H23" s="105">
        <v>15</v>
      </c>
      <c r="I23" s="338" t="s">
        <v>179</v>
      </c>
      <c r="J23" s="338"/>
    </row>
    <row r="24" spans="1:10" ht="15.75">
      <c r="A24" s="247" t="s">
        <v>60</v>
      </c>
      <c r="B24" s="219"/>
      <c r="C24" s="105">
        <v>3</v>
      </c>
      <c r="D24" s="105">
        <v>169</v>
      </c>
      <c r="E24" s="105">
        <v>17</v>
      </c>
      <c r="F24" s="105">
        <v>9</v>
      </c>
      <c r="G24" s="105">
        <v>3</v>
      </c>
      <c r="H24" s="105">
        <v>0</v>
      </c>
      <c r="I24" s="338" t="s">
        <v>180</v>
      </c>
      <c r="J24" s="338"/>
    </row>
    <row r="25" spans="1:10" ht="16.5" thickBot="1">
      <c r="A25" s="249" t="s">
        <v>61</v>
      </c>
      <c r="B25" s="218"/>
      <c r="C25" s="107">
        <v>80</v>
      </c>
      <c r="D25" s="107">
        <v>4537</v>
      </c>
      <c r="E25" s="107">
        <v>309</v>
      </c>
      <c r="F25" s="107">
        <v>208</v>
      </c>
      <c r="G25" s="107">
        <v>78</v>
      </c>
      <c r="H25" s="107">
        <v>80</v>
      </c>
      <c r="I25" s="355" t="s">
        <v>381</v>
      </c>
      <c r="J25" s="356"/>
    </row>
    <row r="26" spans="1:10" ht="16.5" thickBot="1">
      <c r="A26" s="354" t="s">
        <v>25</v>
      </c>
      <c r="B26" s="354"/>
      <c r="C26" s="96">
        <f aca="true" t="shared" si="0" ref="C26:H26">SUM(C6:C25)</f>
        <v>520</v>
      </c>
      <c r="D26" s="96">
        <f t="shared" si="0"/>
        <v>30279</v>
      </c>
      <c r="E26" s="96">
        <f t="shared" si="0"/>
        <v>2537</v>
      </c>
      <c r="F26" s="96">
        <f t="shared" si="0"/>
        <v>1527</v>
      </c>
      <c r="G26" s="96">
        <f t="shared" si="0"/>
        <v>518</v>
      </c>
      <c r="H26" s="96">
        <f t="shared" si="0"/>
        <v>378</v>
      </c>
      <c r="I26" s="357" t="s">
        <v>298</v>
      </c>
      <c r="J26" s="357"/>
    </row>
    <row r="27" ht="13.5" thickTop="1"/>
  </sheetData>
  <sheetProtection/>
  <mergeCells count="26">
    <mergeCell ref="A26:B26"/>
    <mergeCell ref="I26:J26"/>
    <mergeCell ref="I20:J20"/>
    <mergeCell ref="I21:J21"/>
    <mergeCell ref="I22:J22"/>
    <mergeCell ref="I9:J9"/>
    <mergeCell ref="I23:J23"/>
    <mergeCell ref="I25:J25"/>
    <mergeCell ref="I16:J16"/>
    <mergeCell ref="I18:J18"/>
    <mergeCell ref="A1:J1"/>
    <mergeCell ref="A4:B5"/>
    <mergeCell ref="I4:J5"/>
    <mergeCell ref="A6:B6"/>
    <mergeCell ref="A7:B7"/>
    <mergeCell ref="I17:J17"/>
    <mergeCell ref="A2:J2"/>
    <mergeCell ref="I6:J6"/>
    <mergeCell ref="I7:J7"/>
    <mergeCell ref="A3:H3"/>
    <mergeCell ref="I3:J3"/>
    <mergeCell ref="J10:J15"/>
    <mergeCell ref="I24:J24"/>
    <mergeCell ref="I19:J19"/>
    <mergeCell ref="A10:A15"/>
    <mergeCell ref="I8:J8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P220"/>
  <sheetViews>
    <sheetView rightToLeft="1" view="pageBreakPreview" zoomScale="90" zoomScaleSheetLayoutView="90" workbookViewId="0" topLeftCell="A9">
      <selection activeCell="A1" sqref="A1:M32"/>
    </sheetView>
  </sheetViews>
  <sheetFormatPr defaultColWidth="9.140625" defaultRowHeight="12.75"/>
  <cols>
    <col min="1" max="1" width="6.140625" style="42" customWidth="1"/>
    <col min="2" max="2" width="10.421875" style="42" customWidth="1"/>
    <col min="3" max="3" width="15.8515625" style="42" customWidth="1"/>
    <col min="4" max="4" width="13.57421875" style="42" customWidth="1"/>
    <col min="5" max="6" width="11.140625" style="42" customWidth="1"/>
    <col min="7" max="11" width="9.8515625" style="42" customWidth="1"/>
    <col min="12" max="12" width="16.140625" style="42" customWidth="1"/>
    <col min="13" max="13" width="8.140625" style="42" customWidth="1"/>
    <col min="14" max="14" width="8.57421875" style="42" hidden="1" customWidth="1"/>
    <col min="15" max="16" width="9.140625" style="42" customWidth="1"/>
    <col min="17" max="17" width="8.7109375" style="42" customWidth="1"/>
    <col min="18" max="16384" width="9.140625" style="42" customWidth="1"/>
  </cols>
  <sheetData>
    <row r="1" spans="1:14" ht="36.75" customHeight="1">
      <c r="A1" s="396" t="s">
        <v>636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201" t="s">
        <v>430</v>
      </c>
    </row>
    <row r="2" spans="1:14" ht="33.75" customHeight="1">
      <c r="A2" s="396" t="s">
        <v>637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201" t="s">
        <v>431</v>
      </c>
    </row>
    <row r="3" spans="1:14" ht="15" customHeight="1" thickBot="1">
      <c r="A3" s="370" t="s">
        <v>435</v>
      </c>
      <c r="B3" s="370"/>
      <c r="C3" s="370"/>
      <c r="D3" s="370"/>
      <c r="E3" s="370"/>
      <c r="F3" s="370"/>
      <c r="G3" s="370"/>
      <c r="H3" s="371" t="s">
        <v>468</v>
      </c>
      <c r="I3" s="371"/>
      <c r="J3" s="371"/>
      <c r="K3" s="371"/>
      <c r="L3" s="371"/>
      <c r="M3" s="371"/>
      <c r="N3" s="202" t="s">
        <v>346</v>
      </c>
    </row>
    <row r="4" spans="1:14" ht="18" customHeight="1" thickTop="1">
      <c r="A4" s="375" t="s">
        <v>29</v>
      </c>
      <c r="B4" s="375"/>
      <c r="C4" s="365" t="s">
        <v>102</v>
      </c>
      <c r="D4" s="365" t="s">
        <v>103</v>
      </c>
      <c r="E4" s="365" t="s">
        <v>126</v>
      </c>
      <c r="F4" s="365"/>
      <c r="G4" s="365"/>
      <c r="H4" s="365"/>
      <c r="I4" s="365"/>
      <c r="J4" s="365"/>
      <c r="K4" s="365"/>
      <c r="L4" s="375" t="s">
        <v>345</v>
      </c>
      <c r="M4" s="375"/>
      <c r="N4" s="375" t="s">
        <v>101</v>
      </c>
    </row>
    <row r="5" spans="1:14" ht="18" customHeight="1">
      <c r="A5" s="364"/>
      <c r="B5" s="364"/>
      <c r="C5" s="366"/>
      <c r="D5" s="366"/>
      <c r="E5" s="366" t="s">
        <v>186</v>
      </c>
      <c r="F5" s="366"/>
      <c r="G5" s="366"/>
      <c r="H5" s="366"/>
      <c r="I5" s="366"/>
      <c r="J5" s="366"/>
      <c r="K5" s="366"/>
      <c r="L5" s="364"/>
      <c r="M5" s="364"/>
      <c r="N5" s="364"/>
    </row>
    <row r="6" spans="1:14" ht="18" customHeight="1">
      <c r="A6" s="364"/>
      <c r="B6" s="364"/>
      <c r="C6" s="366"/>
      <c r="D6" s="366"/>
      <c r="E6" s="366" t="s">
        <v>104</v>
      </c>
      <c r="F6" s="366"/>
      <c r="G6" s="366" t="s">
        <v>514</v>
      </c>
      <c r="H6" s="366"/>
      <c r="I6" s="366" t="s">
        <v>25</v>
      </c>
      <c r="J6" s="366"/>
      <c r="K6" s="366"/>
      <c r="L6" s="364"/>
      <c r="M6" s="364"/>
      <c r="N6" s="364"/>
    </row>
    <row r="7" spans="1:14" ht="18" customHeight="1">
      <c r="A7" s="364"/>
      <c r="B7" s="364"/>
      <c r="C7" s="366"/>
      <c r="D7" s="366"/>
      <c r="E7" s="366" t="s">
        <v>182</v>
      </c>
      <c r="F7" s="366"/>
      <c r="G7" s="366" t="s">
        <v>183</v>
      </c>
      <c r="H7" s="366"/>
      <c r="I7" s="366" t="s">
        <v>298</v>
      </c>
      <c r="J7" s="366"/>
      <c r="K7" s="366"/>
      <c r="L7" s="364"/>
      <c r="M7" s="364"/>
      <c r="N7" s="364"/>
    </row>
    <row r="8" spans="1:14" ht="18" customHeight="1">
      <c r="A8" s="364"/>
      <c r="B8" s="364"/>
      <c r="C8" s="366" t="s">
        <v>275</v>
      </c>
      <c r="D8" s="366" t="s">
        <v>276</v>
      </c>
      <c r="E8" s="136" t="s">
        <v>128</v>
      </c>
      <c r="F8" s="136" t="s">
        <v>27</v>
      </c>
      <c r="G8" s="136" t="s">
        <v>128</v>
      </c>
      <c r="H8" s="136" t="s">
        <v>27</v>
      </c>
      <c r="I8" s="136" t="s">
        <v>128</v>
      </c>
      <c r="J8" s="136" t="s">
        <v>27</v>
      </c>
      <c r="K8" s="136" t="s">
        <v>28</v>
      </c>
      <c r="L8" s="364"/>
      <c r="M8" s="364"/>
      <c r="N8" s="364"/>
    </row>
    <row r="9" spans="1:14" s="41" customFormat="1" ht="18" customHeight="1" thickBot="1">
      <c r="A9" s="364"/>
      <c r="B9" s="364"/>
      <c r="C9" s="366"/>
      <c r="D9" s="366"/>
      <c r="E9" s="136" t="s">
        <v>296</v>
      </c>
      <c r="F9" s="136" t="s">
        <v>297</v>
      </c>
      <c r="G9" s="136" t="s">
        <v>296</v>
      </c>
      <c r="H9" s="136" t="s">
        <v>297</v>
      </c>
      <c r="I9" s="136" t="s">
        <v>296</v>
      </c>
      <c r="J9" s="136" t="s">
        <v>297</v>
      </c>
      <c r="K9" s="136" t="s">
        <v>298</v>
      </c>
      <c r="L9" s="376"/>
      <c r="M9" s="376"/>
      <c r="N9" s="376"/>
    </row>
    <row r="10" spans="1:14" s="41" customFormat="1" ht="19.5" customHeight="1">
      <c r="A10" s="367" t="s">
        <v>41</v>
      </c>
      <c r="B10" s="367"/>
      <c r="C10" s="196">
        <v>82</v>
      </c>
      <c r="D10" s="196">
        <v>482</v>
      </c>
      <c r="E10" s="196">
        <v>2527</v>
      </c>
      <c r="F10" s="196">
        <v>2556</v>
      </c>
      <c r="G10" s="196">
        <v>5591</v>
      </c>
      <c r="H10" s="196">
        <v>4039</v>
      </c>
      <c r="I10" s="196">
        <v>8118</v>
      </c>
      <c r="J10" s="196">
        <v>6595</v>
      </c>
      <c r="K10" s="196">
        <v>14713</v>
      </c>
      <c r="L10" s="344" t="s">
        <v>429</v>
      </c>
      <c r="M10" s="344"/>
      <c r="N10" s="87"/>
    </row>
    <row r="11" spans="1:14" ht="19.5" customHeight="1">
      <c r="A11" s="101" t="s">
        <v>42</v>
      </c>
      <c r="B11" s="101"/>
      <c r="C11" s="229">
        <v>54</v>
      </c>
      <c r="D11" s="229">
        <v>414</v>
      </c>
      <c r="E11" s="132">
        <v>2098</v>
      </c>
      <c r="F11" s="132">
        <v>2063</v>
      </c>
      <c r="G11" s="132">
        <v>2351</v>
      </c>
      <c r="H11" s="132">
        <v>2427</v>
      </c>
      <c r="I11" s="93">
        <v>4449</v>
      </c>
      <c r="J11" s="93">
        <v>4490</v>
      </c>
      <c r="K11" s="93">
        <v>8939</v>
      </c>
      <c r="L11" s="378" t="s">
        <v>375</v>
      </c>
      <c r="M11" s="379"/>
      <c r="N11" s="117" t="s">
        <v>42</v>
      </c>
    </row>
    <row r="12" spans="1:14" ht="19.5" customHeight="1">
      <c r="A12" s="161" t="s">
        <v>43</v>
      </c>
      <c r="B12" s="161"/>
      <c r="C12" s="268">
        <v>97</v>
      </c>
      <c r="D12" s="268">
        <v>456</v>
      </c>
      <c r="E12" s="269">
        <v>2664</v>
      </c>
      <c r="F12" s="269">
        <v>2596</v>
      </c>
      <c r="G12" s="269">
        <v>4150</v>
      </c>
      <c r="H12" s="269">
        <v>3907</v>
      </c>
      <c r="I12" s="269">
        <v>6814</v>
      </c>
      <c r="J12" s="269">
        <v>6503</v>
      </c>
      <c r="K12" s="269">
        <v>13317</v>
      </c>
      <c r="L12" s="338" t="s">
        <v>171</v>
      </c>
      <c r="M12" s="338"/>
      <c r="N12" s="117" t="s">
        <v>43</v>
      </c>
    </row>
    <row r="13" spans="1:14" ht="19.5" customHeight="1">
      <c r="A13" s="161" t="s">
        <v>228</v>
      </c>
      <c r="B13" s="161"/>
      <c r="C13" s="267">
        <v>56</v>
      </c>
      <c r="D13" s="267">
        <v>424</v>
      </c>
      <c r="E13" s="105">
        <v>1845</v>
      </c>
      <c r="F13" s="105">
        <v>1849</v>
      </c>
      <c r="G13" s="105">
        <v>2252</v>
      </c>
      <c r="H13" s="105">
        <v>2082</v>
      </c>
      <c r="I13" s="105">
        <v>4097</v>
      </c>
      <c r="J13" s="105">
        <v>3931</v>
      </c>
      <c r="K13" s="105">
        <v>8028</v>
      </c>
      <c r="L13" s="338" t="s">
        <v>305</v>
      </c>
      <c r="M13" s="338"/>
      <c r="N13" s="117" t="s">
        <v>228</v>
      </c>
    </row>
    <row r="14" spans="1:14" ht="19.5" customHeight="1">
      <c r="A14" s="391" t="s">
        <v>45</v>
      </c>
      <c r="B14" s="173" t="s">
        <v>263</v>
      </c>
      <c r="C14" s="267">
        <v>44</v>
      </c>
      <c r="D14" s="267">
        <v>485</v>
      </c>
      <c r="E14" s="105">
        <v>1863</v>
      </c>
      <c r="F14" s="105">
        <v>1805</v>
      </c>
      <c r="G14" s="105">
        <v>3057</v>
      </c>
      <c r="H14" s="105">
        <v>2882</v>
      </c>
      <c r="I14" s="105">
        <v>4920</v>
      </c>
      <c r="J14" s="105">
        <v>4687</v>
      </c>
      <c r="K14" s="105">
        <v>9607</v>
      </c>
      <c r="L14" s="169" t="s">
        <v>564</v>
      </c>
      <c r="M14" s="351" t="s">
        <v>172</v>
      </c>
      <c r="N14" s="388" t="s">
        <v>45</v>
      </c>
    </row>
    <row r="15" spans="1:14" ht="19.5" customHeight="1">
      <c r="A15" s="392"/>
      <c r="B15" s="173" t="s">
        <v>264</v>
      </c>
      <c r="C15" s="267">
        <v>94</v>
      </c>
      <c r="D15" s="267">
        <v>766</v>
      </c>
      <c r="E15" s="105">
        <v>3635</v>
      </c>
      <c r="F15" s="105">
        <v>3589</v>
      </c>
      <c r="G15" s="105">
        <v>5475</v>
      </c>
      <c r="H15" s="105">
        <v>5405</v>
      </c>
      <c r="I15" s="105">
        <v>9110</v>
      </c>
      <c r="J15" s="105">
        <v>8994</v>
      </c>
      <c r="K15" s="105">
        <v>18104</v>
      </c>
      <c r="L15" s="169" t="s">
        <v>565</v>
      </c>
      <c r="M15" s="352"/>
      <c r="N15" s="389"/>
    </row>
    <row r="16" spans="1:14" ht="19.5" customHeight="1">
      <c r="A16" s="392"/>
      <c r="B16" s="173" t="s">
        <v>265</v>
      </c>
      <c r="C16" s="267">
        <v>31</v>
      </c>
      <c r="D16" s="267">
        <v>237</v>
      </c>
      <c r="E16" s="105">
        <v>1544</v>
      </c>
      <c r="F16" s="105">
        <v>1709</v>
      </c>
      <c r="G16" s="105">
        <v>2016</v>
      </c>
      <c r="H16" s="105">
        <v>1971</v>
      </c>
      <c r="I16" s="105">
        <v>3560</v>
      </c>
      <c r="J16" s="105">
        <v>3680</v>
      </c>
      <c r="K16" s="105">
        <v>7240</v>
      </c>
      <c r="L16" s="154" t="s">
        <v>566</v>
      </c>
      <c r="M16" s="352"/>
      <c r="N16" s="389"/>
    </row>
    <row r="17" spans="1:14" ht="19.5" customHeight="1">
      <c r="A17" s="392"/>
      <c r="B17" s="173" t="s">
        <v>266</v>
      </c>
      <c r="C17" s="267">
        <v>84</v>
      </c>
      <c r="D17" s="267">
        <v>579</v>
      </c>
      <c r="E17" s="105">
        <v>1843</v>
      </c>
      <c r="F17" s="105">
        <v>1765</v>
      </c>
      <c r="G17" s="105">
        <v>2862</v>
      </c>
      <c r="H17" s="105">
        <v>2698</v>
      </c>
      <c r="I17" s="105">
        <v>4705</v>
      </c>
      <c r="J17" s="105">
        <v>4463</v>
      </c>
      <c r="K17" s="105">
        <v>9168</v>
      </c>
      <c r="L17" s="154" t="s">
        <v>376</v>
      </c>
      <c r="M17" s="352"/>
      <c r="N17" s="389"/>
    </row>
    <row r="18" spans="1:14" ht="19.5" customHeight="1">
      <c r="A18" s="392"/>
      <c r="B18" s="173" t="s">
        <v>267</v>
      </c>
      <c r="C18" s="267">
        <v>47</v>
      </c>
      <c r="D18" s="267">
        <v>418</v>
      </c>
      <c r="E18" s="105">
        <v>2046</v>
      </c>
      <c r="F18" s="105">
        <v>1945</v>
      </c>
      <c r="G18" s="105">
        <v>2754</v>
      </c>
      <c r="H18" s="105">
        <v>2547</v>
      </c>
      <c r="I18" s="105">
        <v>4800</v>
      </c>
      <c r="J18" s="105">
        <v>4492</v>
      </c>
      <c r="K18" s="105">
        <v>9292</v>
      </c>
      <c r="L18" s="154" t="s">
        <v>377</v>
      </c>
      <c r="M18" s="352"/>
      <c r="N18" s="389"/>
    </row>
    <row r="19" spans="1:14" ht="19.5" customHeight="1">
      <c r="A19" s="393"/>
      <c r="B19" s="173" t="s">
        <v>268</v>
      </c>
      <c r="C19" s="267">
        <v>45</v>
      </c>
      <c r="D19" s="267">
        <v>344</v>
      </c>
      <c r="E19" s="105">
        <v>1530</v>
      </c>
      <c r="F19" s="105">
        <v>1542</v>
      </c>
      <c r="G19" s="105">
        <v>2561</v>
      </c>
      <c r="H19" s="105">
        <v>2220</v>
      </c>
      <c r="I19" s="105">
        <v>4091</v>
      </c>
      <c r="J19" s="105">
        <v>3762</v>
      </c>
      <c r="K19" s="105">
        <v>7853</v>
      </c>
      <c r="L19" s="171" t="s">
        <v>378</v>
      </c>
      <c r="M19" s="353"/>
      <c r="N19" s="390"/>
    </row>
    <row r="20" spans="1:14" ht="19.5" customHeight="1">
      <c r="A20" s="387" t="s">
        <v>52</v>
      </c>
      <c r="B20" s="387"/>
      <c r="C20" s="267">
        <v>52</v>
      </c>
      <c r="D20" s="267">
        <v>370</v>
      </c>
      <c r="E20" s="105">
        <v>1490</v>
      </c>
      <c r="F20" s="105">
        <v>1608</v>
      </c>
      <c r="G20" s="105">
        <v>1947</v>
      </c>
      <c r="H20" s="105">
        <v>2039</v>
      </c>
      <c r="I20" s="105">
        <v>3437</v>
      </c>
      <c r="J20" s="105">
        <v>3647</v>
      </c>
      <c r="K20" s="105">
        <v>7084</v>
      </c>
      <c r="L20" s="338" t="s">
        <v>379</v>
      </c>
      <c r="M20" s="338"/>
      <c r="N20" s="203" t="s">
        <v>307</v>
      </c>
    </row>
    <row r="21" spans="1:14" ht="19.5" customHeight="1">
      <c r="A21" s="161" t="s">
        <v>53</v>
      </c>
      <c r="B21" s="161"/>
      <c r="C21" s="267">
        <v>90</v>
      </c>
      <c r="D21" s="267">
        <v>472</v>
      </c>
      <c r="E21" s="105">
        <v>2434</v>
      </c>
      <c r="F21" s="105">
        <v>2618</v>
      </c>
      <c r="G21" s="105">
        <v>3182</v>
      </c>
      <c r="H21" s="105">
        <v>3070</v>
      </c>
      <c r="I21" s="105">
        <v>5616</v>
      </c>
      <c r="J21" s="105">
        <v>5688</v>
      </c>
      <c r="K21" s="105">
        <v>11304</v>
      </c>
      <c r="L21" s="372" t="s">
        <v>173</v>
      </c>
      <c r="M21" s="372"/>
      <c r="N21" s="203" t="s">
        <v>53</v>
      </c>
    </row>
    <row r="22" spans="1:14" ht="19.5" customHeight="1">
      <c r="A22" s="161" t="s">
        <v>54</v>
      </c>
      <c r="B22" s="161"/>
      <c r="C22" s="267">
        <v>65</v>
      </c>
      <c r="D22" s="267">
        <v>423</v>
      </c>
      <c r="E22" s="105">
        <v>1755</v>
      </c>
      <c r="F22" s="105">
        <v>1688</v>
      </c>
      <c r="G22" s="105">
        <v>2820</v>
      </c>
      <c r="H22" s="105">
        <v>2673</v>
      </c>
      <c r="I22" s="105">
        <v>4575</v>
      </c>
      <c r="J22" s="105">
        <v>4361</v>
      </c>
      <c r="K22" s="105">
        <v>8936</v>
      </c>
      <c r="L22" s="372" t="s">
        <v>174</v>
      </c>
      <c r="M22" s="372"/>
      <c r="N22" s="203" t="s">
        <v>54</v>
      </c>
    </row>
    <row r="23" spans="1:14" ht="19.5" customHeight="1">
      <c r="A23" s="161" t="s">
        <v>55</v>
      </c>
      <c r="B23" s="161"/>
      <c r="C23" s="267">
        <v>56</v>
      </c>
      <c r="D23" s="267">
        <v>349</v>
      </c>
      <c r="E23" s="105">
        <v>2505</v>
      </c>
      <c r="F23" s="105">
        <v>2524</v>
      </c>
      <c r="G23" s="105">
        <v>2944</v>
      </c>
      <c r="H23" s="105">
        <v>2757</v>
      </c>
      <c r="I23" s="105">
        <v>5449</v>
      </c>
      <c r="J23" s="105">
        <v>5281</v>
      </c>
      <c r="K23" s="105">
        <v>10730</v>
      </c>
      <c r="L23" s="372" t="s">
        <v>175</v>
      </c>
      <c r="M23" s="372"/>
      <c r="N23" s="203" t="s">
        <v>55</v>
      </c>
    </row>
    <row r="24" spans="1:14" ht="19.5" customHeight="1">
      <c r="A24" s="161" t="s">
        <v>134</v>
      </c>
      <c r="B24" s="161"/>
      <c r="C24" s="267">
        <v>48</v>
      </c>
      <c r="D24" s="267">
        <v>359</v>
      </c>
      <c r="E24" s="105">
        <v>1851</v>
      </c>
      <c r="F24" s="105">
        <v>1837</v>
      </c>
      <c r="G24" s="105">
        <v>2668</v>
      </c>
      <c r="H24" s="105">
        <v>2681</v>
      </c>
      <c r="I24" s="105">
        <v>4519</v>
      </c>
      <c r="J24" s="105">
        <v>4518</v>
      </c>
      <c r="K24" s="105">
        <v>9037</v>
      </c>
      <c r="L24" s="372" t="s">
        <v>176</v>
      </c>
      <c r="M24" s="372"/>
      <c r="N24" s="203" t="s">
        <v>134</v>
      </c>
    </row>
    <row r="25" spans="1:14" ht="19.5" customHeight="1">
      <c r="A25" s="161" t="s">
        <v>57</v>
      </c>
      <c r="B25" s="161"/>
      <c r="C25" s="267">
        <v>24</v>
      </c>
      <c r="D25" s="267">
        <v>166</v>
      </c>
      <c r="E25" s="105">
        <v>910</v>
      </c>
      <c r="F25" s="105">
        <v>908</v>
      </c>
      <c r="G25" s="105">
        <v>1301</v>
      </c>
      <c r="H25" s="105">
        <v>1198</v>
      </c>
      <c r="I25" s="105">
        <v>2211</v>
      </c>
      <c r="J25" s="105">
        <v>2106</v>
      </c>
      <c r="K25" s="105">
        <v>4317</v>
      </c>
      <c r="L25" s="372" t="s">
        <v>380</v>
      </c>
      <c r="M25" s="372"/>
      <c r="N25" s="203" t="s">
        <v>57</v>
      </c>
    </row>
    <row r="26" spans="1:14" ht="19.5" customHeight="1">
      <c r="A26" s="161" t="s">
        <v>58</v>
      </c>
      <c r="B26" s="161"/>
      <c r="C26" s="267">
        <v>56</v>
      </c>
      <c r="D26" s="267">
        <v>353</v>
      </c>
      <c r="E26" s="105">
        <v>2271</v>
      </c>
      <c r="F26" s="105">
        <v>2069</v>
      </c>
      <c r="G26" s="105">
        <v>2733</v>
      </c>
      <c r="H26" s="105">
        <v>2457</v>
      </c>
      <c r="I26" s="105">
        <v>5004</v>
      </c>
      <c r="J26" s="105">
        <v>4526</v>
      </c>
      <c r="K26" s="105">
        <v>9530</v>
      </c>
      <c r="L26" s="372" t="s">
        <v>178</v>
      </c>
      <c r="M26" s="372"/>
      <c r="N26" s="203" t="s">
        <v>58</v>
      </c>
    </row>
    <row r="27" spans="1:14" ht="19.5" customHeight="1">
      <c r="A27" s="161" t="s">
        <v>229</v>
      </c>
      <c r="B27" s="161"/>
      <c r="C27" s="267">
        <v>53</v>
      </c>
      <c r="D27" s="267">
        <v>306</v>
      </c>
      <c r="E27" s="105">
        <v>1907</v>
      </c>
      <c r="F27" s="105">
        <v>1859</v>
      </c>
      <c r="G27" s="105">
        <v>2213</v>
      </c>
      <c r="H27" s="105">
        <v>2067</v>
      </c>
      <c r="I27" s="105">
        <v>4120</v>
      </c>
      <c r="J27" s="105">
        <v>3926</v>
      </c>
      <c r="K27" s="105">
        <v>8046</v>
      </c>
      <c r="L27" s="372" t="s">
        <v>179</v>
      </c>
      <c r="M27" s="372"/>
      <c r="N27" s="203" t="s">
        <v>229</v>
      </c>
    </row>
    <row r="28" spans="1:14" ht="19.5" customHeight="1">
      <c r="A28" s="161" t="s">
        <v>60</v>
      </c>
      <c r="B28" s="161"/>
      <c r="C28" s="267">
        <v>35</v>
      </c>
      <c r="D28" s="267">
        <v>297</v>
      </c>
      <c r="E28" s="105">
        <v>2146</v>
      </c>
      <c r="F28" s="105">
        <v>2199</v>
      </c>
      <c r="G28" s="105">
        <v>2461</v>
      </c>
      <c r="H28" s="105">
        <v>2409</v>
      </c>
      <c r="I28" s="105">
        <v>4607</v>
      </c>
      <c r="J28" s="105">
        <v>4608</v>
      </c>
      <c r="K28" s="105">
        <v>9215</v>
      </c>
      <c r="L28" s="372" t="s">
        <v>180</v>
      </c>
      <c r="M28" s="372"/>
      <c r="N28" s="203" t="s">
        <v>60</v>
      </c>
    </row>
    <row r="29" spans="1:14" ht="19.5" customHeight="1" thickBot="1">
      <c r="A29" s="150" t="s">
        <v>61</v>
      </c>
      <c r="B29" s="150"/>
      <c r="C29" s="265">
        <v>146</v>
      </c>
      <c r="D29" s="265">
        <v>842</v>
      </c>
      <c r="E29" s="148">
        <v>5460</v>
      </c>
      <c r="F29" s="148">
        <v>5326</v>
      </c>
      <c r="G29" s="148">
        <v>7286</v>
      </c>
      <c r="H29" s="148">
        <v>6848</v>
      </c>
      <c r="I29" s="148">
        <v>12746</v>
      </c>
      <c r="J29" s="148">
        <v>12174</v>
      </c>
      <c r="K29" s="148">
        <v>24920</v>
      </c>
      <c r="L29" s="394" t="s">
        <v>381</v>
      </c>
      <c r="M29" s="395"/>
      <c r="N29" s="204" t="s">
        <v>61</v>
      </c>
    </row>
    <row r="30" spans="1:14" ht="19.5" customHeight="1" thickBot="1">
      <c r="A30" s="358" t="s">
        <v>25</v>
      </c>
      <c r="B30" s="358"/>
      <c r="C30" s="92">
        <f>SUM(C10:C29)</f>
        <v>1259</v>
      </c>
      <c r="D30" s="92">
        <f aca="true" t="shared" si="0" ref="D30:K30">SUM(D10:D29)</f>
        <v>8542</v>
      </c>
      <c r="E30" s="92">
        <f t="shared" si="0"/>
        <v>44324</v>
      </c>
      <c r="F30" s="92">
        <f t="shared" si="0"/>
        <v>44055</v>
      </c>
      <c r="G30" s="92">
        <f t="shared" si="0"/>
        <v>62624</v>
      </c>
      <c r="H30" s="92">
        <f t="shared" si="0"/>
        <v>58377</v>
      </c>
      <c r="I30" s="92">
        <f t="shared" si="0"/>
        <v>106948</v>
      </c>
      <c r="J30" s="92">
        <f t="shared" si="0"/>
        <v>102432</v>
      </c>
      <c r="K30" s="92">
        <f t="shared" si="0"/>
        <v>209380</v>
      </c>
      <c r="L30" s="358" t="s">
        <v>298</v>
      </c>
      <c r="M30" s="358"/>
      <c r="N30" s="92" t="s">
        <v>25</v>
      </c>
    </row>
    <row r="31" spans="1:14" ht="19.5" customHeight="1" thickTop="1">
      <c r="A31" s="263" t="s">
        <v>515</v>
      </c>
      <c r="B31" s="368" t="s">
        <v>620</v>
      </c>
      <c r="C31" s="368"/>
      <c r="D31" s="215"/>
      <c r="E31" s="215"/>
      <c r="F31" s="215"/>
      <c r="G31" s="215"/>
      <c r="H31" s="215"/>
      <c r="I31" s="215"/>
      <c r="J31" s="215"/>
      <c r="K31" s="215"/>
      <c r="L31" s="385" t="s">
        <v>521</v>
      </c>
      <c r="M31" s="385"/>
      <c r="N31" s="223"/>
    </row>
    <row r="32" spans="1:16" ht="19.5" customHeight="1">
      <c r="A32" s="264" t="s">
        <v>515</v>
      </c>
      <c r="B32" s="369" t="s">
        <v>621</v>
      </c>
      <c r="C32" s="369"/>
      <c r="D32" s="215"/>
      <c r="E32" s="215"/>
      <c r="F32" s="215"/>
      <c r="G32" s="215"/>
      <c r="H32" s="215"/>
      <c r="I32" s="215"/>
      <c r="L32" s="386" t="s">
        <v>520</v>
      </c>
      <c r="M32" s="386"/>
      <c r="N32" s="224"/>
      <c r="P32" s="42"/>
    </row>
    <row r="33" ht="12.75"/>
    <row r="34" spans="1:13" ht="24" customHeight="1">
      <c r="A34" s="383" t="s">
        <v>575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</row>
    <row r="35" spans="1:13" ht="47.25" customHeight="1">
      <c r="A35" s="382" t="s">
        <v>574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</row>
    <row r="36" spans="1:13" ht="18" customHeight="1" thickBot="1">
      <c r="A36" s="370" t="s">
        <v>466</v>
      </c>
      <c r="B36" s="370"/>
      <c r="C36" s="370"/>
      <c r="D36" s="370"/>
      <c r="E36" s="370"/>
      <c r="F36" s="370"/>
      <c r="G36" s="370"/>
      <c r="H36" s="371" t="s">
        <v>469</v>
      </c>
      <c r="I36" s="371"/>
      <c r="J36" s="371"/>
      <c r="K36" s="371"/>
      <c r="L36" s="371"/>
      <c r="M36" s="371"/>
    </row>
    <row r="37" spans="1:13" ht="23.25" customHeight="1" thickTop="1">
      <c r="A37" s="375" t="s">
        <v>29</v>
      </c>
      <c r="B37" s="375"/>
      <c r="C37" s="375"/>
      <c r="D37" s="375"/>
      <c r="E37" s="375" t="s">
        <v>126</v>
      </c>
      <c r="F37" s="375"/>
      <c r="G37" s="375"/>
      <c r="H37" s="375"/>
      <c r="I37" s="375"/>
      <c r="J37" s="375"/>
      <c r="K37" s="375"/>
      <c r="L37" s="361" t="s">
        <v>290</v>
      </c>
      <c r="M37" s="361"/>
    </row>
    <row r="38" spans="1:13" ht="23.25" customHeight="1">
      <c r="A38" s="364"/>
      <c r="B38" s="364"/>
      <c r="C38" s="364"/>
      <c r="D38" s="364"/>
      <c r="E38" s="364" t="s">
        <v>186</v>
      </c>
      <c r="F38" s="364"/>
      <c r="G38" s="364"/>
      <c r="H38" s="364"/>
      <c r="I38" s="364"/>
      <c r="J38" s="364"/>
      <c r="K38" s="364"/>
      <c r="L38" s="362"/>
      <c r="M38" s="362"/>
    </row>
    <row r="39" spans="1:13" ht="23.25" customHeight="1">
      <c r="A39" s="364"/>
      <c r="B39" s="364"/>
      <c r="C39" s="364" t="s">
        <v>102</v>
      </c>
      <c r="D39" s="364" t="s">
        <v>103</v>
      </c>
      <c r="E39" s="364" t="s">
        <v>104</v>
      </c>
      <c r="F39" s="364"/>
      <c r="G39" s="364" t="s">
        <v>105</v>
      </c>
      <c r="H39" s="364"/>
      <c r="I39" s="364" t="s">
        <v>25</v>
      </c>
      <c r="J39" s="364"/>
      <c r="K39" s="364"/>
      <c r="L39" s="362"/>
      <c r="M39" s="362"/>
    </row>
    <row r="40" spans="1:13" ht="23.25" customHeight="1">
      <c r="A40" s="364"/>
      <c r="B40" s="364"/>
      <c r="C40" s="364"/>
      <c r="D40" s="364"/>
      <c r="E40" s="364" t="s">
        <v>182</v>
      </c>
      <c r="F40" s="364"/>
      <c r="G40" s="364" t="s">
        <v>183</v>
      </c>
      <c r="H40" s="364"/>
      <c r="I40" s="364" t="s">
        <v>181</v>
      </c>
      <c r="J40" s="364"/>
      <c r="K40" s="364"/>
      <c r="L40" s="362"/>
      <c r="M40" s="362"/>
    </row>
    <row r="41" spans="1:13" ht="23.25" customHeight="1">
      <c r="A41" s="364"/>
      <c r="B41" s="364"/>
      <c r="C41" s="366" t="s">
        <v>275</v>
      </c>
      <c r="D41" s="366" t="s">
        <v>276</v>
      </c>
      <c r="E41" s="136" t="s">
        <v>128</v>
      </c>
      <c r="F41" s="87" t="s">
        <v>27</v>
      </c>
      <c r="G41" s="87" t="s">
        <v>128</v>
      </c>
      <c r="H41" s="87" t="s">
        <v>27</v>
      </c>
      <c r="I41" s="87" t="s">
        <v>128</v>
      </c>
      <c r="J41" s="87" t="s">
        <v>27</v>
      </c>
      <c r="K41" s="87" t="s">
        <v>28</v>
      </c>
      <c r="L41" s="362"/>
      <c r="M41" s="362"/>
    </row>
    <row r="42" spans="1:13" ht="23.25" customHeight="1" thickBot="1">
      <c r="A42" s="376"/>
      <c r="B42" s="376"/>
      <c r="C42" s="377"/>
      <c r="D42" s="377"/>
      <c r="E42" s="134" t="s">
        <v>296</v>
      </c>
      <c r="F42" s="134" t="s">
        <v>297</v>
      </c>
      <c r="G42" s="134" t="s">
        <v>296</v>
      </c>
      <c r="H42" s="134" t="s">
        <v>297</v>
      </c>
      <c r="I42" s="134" t="s">
        <v>296</v>
      </c>
      <c r="J42" s="134" t="s">
        <v>297</v>
      </c>
      <c r="K42" s="135" t="s">
        <v>298</v>
      </c>
      <c r="L42" s="363"/>
      <c r="M42" s="363"/>
    </row>
    <row r="43" spans="1:16" ht="27.75" customHeight="1">
      <c r="A43" s="195" t="s">
        <v>41</v>
      </c>
      <c r="B43" s="195"/>
      <c r="C43" s="196">
        <v>82</v>
      </c>
      <c r="D43" s="196">
        <v>482</v>
      </c>
      <c r="E43" s="196">
        <v>2527</v>
      </c>
      <c r="F43" s="196">
        <v>2556</v>
      </c>
      <c r="G43" s="196">
        <v>5591</v>
      </c>
      <c r="H43" s="196">
        <v>4039</v>
      </c>
      <c r="I43" s="105">
        <v>8118</v>
      </c>
      <c r="J43" s="105">
        <v>6595</v>
      </c>
      <c r="K43" s="105">
        <v>14713</v>
      </c>
      <c r="L43" s="338" t="s">
        <v>429</v>
      </c>
      <c r="M43" s="338"/>
      <c r="P43"/>
    </row>
    <row r="44" spans="1:13" ht="18" customHeight="1">
      <c r="A44" s="360" t="s">
        <v>42</v>
      </c>
      <c r="B44" s="360"/>
      <c r="C44" s="105">
        <v>48</v>
      </c>
      <c r="D44" s="105">
        <v>386</v>
      </c>
      <c r="E44" s="105">
        <v>1883</v>
      </c>
      <c r="F44" s="105">
        <v>1819</v>
      </c>
      <c r="G44" s="105">
        <v>2186</v>
      </c>
      <c r="H44" s="105">
        <v>2217</v>
      </c>
      <c r="I44" s="105">
        <v>4069</v>
      </c>
      <c r="J44" s="105">
        <v>4036</v>
      </c>
      <c r="K44" s="105">
        <v>8105</v>
      </c>
      <c r="L44" s="338" t="s">
        <v>306</v>
      </c>
      <c r="M44" s="338"/>
    </row>
    <row r="45" spans="1:13" ht="18" customHeight="1">
      <c r="A45" s="360" t="s">
        <v>43</v>
      </c>
      <c r="B45" s="360"/>
      <c r="C45" s="105">
        <v>90</v>
      </c>
      <c r="D45" s="105">
        <v>441</v>
      </c>
      <c r="E45" s="105">
        <v>2604</v>
      </c>
      <c r="F45" s="105">
        <v>2538</v>
      </c>
      <c r="G45" s="105">
        <v>4071</v>
      </c>
      <c r="H45" s="105">
        <v>3832</v>
      </c>
      <c r="I45" s="105">
        <v>6675</v>
      </c>
      <c r="J45" s="105">
        <v>6370</v>
      </c>
      <c r="K45" s="105">
        <v>13045</v>
      </c>
      <c r="L45" s="338" t="s">
        <v>171</v>
      </c>
      <c r="M45" s="338"/>
    </row>
    <row r="46" spans="1:13" ht="18" customHeight="1">
      <c r="A46" s="360" t="s">
        <v>228</v>
      </c>
      <c r="B46" s="360"/>
      <c r="C46" s="267">
        <v>51</v>
      </c>
      <c r="D46" s="267">
        <v>391</v>
      </c>
      <c r="E46" s="105">
        <v>1704</v>
      </c>
      <c r="F46" s="105">
        <v>1731</v>
      </c>
      <c r="G46" s="105">
        <v>2049</v>
      </c>
      <c r="H46" s="105">
        <v>1902</v>
      </c>
      <c r="I46" s="105">
        <v>3753</v>
      </c>
      <c r="J46" s="105">
        <v>3633</v>
      </c>
      <c r="K46" s="105">
        <v>7386</v>
      </c>
      <c r="L46" s="338" t="s">
        <v>305</v>
      </c>
      <c r="M46" s="338"/>
    </row>
    <row r="47" spans="1:13" ht="18" customHeight="1">
      <c r="A47" s="348" t="s">
        <v>608</v>
      </c>
      <c r="B47" s="109" t="s">
        <v>263</v>
      </c>
      <c r="C47" s="105">
        <v>43</v>
      </c>
      <c r="D47" s="105">
        <v>476</v>
      </c>
      <c r="E47" s="105">
        <v>1769</v>
      </c>
      <c r="F47" s="105">
        <v>1752</v>
      </c>
      <c r="G47" s="105">
        <v>2963</v>
      </c>
      <c r="H47" s="105">
        <v>2804</v>
      </c>
      <c r="I47" s="105">
        <v>4732</v>
      </c>
      <c r="J47" s="105">
        <v>4556</v>
      </c>
      <c r="K47" s="105">
        <v>9288</v>
      </c>
      <c r="L47" s="169" t="s">
        <v>564</v>
      </c>
      <c r="M47" s="351" t="s">
        <v>172</v>
      </c>
    </row>
    <row r="48" spans="1:13" ht="18" customHeight="1">
      <c r="A48" s="349"/>
      <c r="B48" s="109" t="s">
        <v>264</v>
      </c>
      <c r="C48" s="105">
        <v>93</v>
      </c>
      <c r="D48" s="105">
        <v>760</v>
      </c>
      <c r="E48" s="105">
        <v>3565</v>
      </c>
      <c r="F48" s="105">
        <v>3509</v>
      </c>
      <c r="G48" s="105">
        <v>5395</v>
      </c>
      <c r="H48" s="105">
        <v>5285</v>
      </c>
      <c r="I48" s="105">
        <v>8960</v>
      </c>
      <c r="J48" s="105">
        <v>8794</v>
      </c>
      <c r="K48" s="105">
        <v>17754</v>
      </c>
      <c r="L48" s="169" t="s">
        <v>565</v>
      </c>
      <c r="M48" s="352"/>
    </row>
    <row r="49" spans="1:13" ht="18" customHeight="1">
      <c r="A49" s="349"/>
      <c r="B49" s="109" t="s">
        <v>265</v>
      </c>
      <c r="C49" s="105">
        <v>31</v>
      </c>
      <c r="D49" s="105">
        <v>237</v>
      </c>
      <c r="E49" s="105">
        <v>1544</v>
      </c>
      <c r="F49" s="105">
        <v>1709</v>
      </c>
      <c r="G49" s="105">
        <v>2016</v>
      </c>
      <c r="H49" s="105">
        <v>1971</v>
      </c>
      <c r="I49" s="105">
        <v>3560</v>
      </c>
      <c r="J49" s="105">
        <v>3680</v>
      </c>
      <c r="K49" s="105">
        <v>7240</v>
      </c>
      <c r="L49" s="154" t="s">
        <v>566</v>
      </c>
      <c r="M49" s="352"/>
    </row>
    <row r="50" spans="1:13" ht="18" customHeight="1">
      <c r="A50" s="349"/>
      <c r="B50" s="109" t="s">
        <v>266</v>
      </c>
      <c r="C50" s="105">
        <v>82</v>
      </c>
      <c r="D50" s="105">
        <v>567</v>
      </c>
      <c r="E50" s="105">
        <v>1762</v>
      </c>
      <c r="F50" s="105">
        <v>1688</v>
      </c>
      <c r="G50" s="105">
        <v>2748</v>
      </c>
      <c r="H50" s="105">
        <v>2581</v>
      </c>
      <c r="I50" s="105">
        <v>4510</v>
      </c>
      <c r="J50" s="105">
        <v>4269</v>
      </c>
      <c r="K50" s="105">
        <v>8779</v>
      </c>
      <c r="L50" s="154" t="s">
        <v>376</v>
      </c>
      <c r="M50" s="352"/>
    </row>
    <row r="51" spans="1:13" ht="18" customHeight="1">
      <c r="A51" s="349"/>
      <c r="B51" s="109" t="s">
        <v>267</v>
      </c>
      <c r="C51" s="105">
        <v>47</v>
      </c>
      <c r="D51" s="105">
        <v>418</v>
      </c>
      <c r="E51" s="105">
        <v>2046</v>
      </c>
      <c r="F51" s="105">
        <v>1945</v>
      </c>
      <c r="G51" s="105">
        <v>2754</v>
      </c>
      <c r="H51" s="105">
        <v>2547</v>
      </c>
      <c r="I51" s="105">
        <v>4800</v>
      </c>
      <c r="J51" s="105">
        <v>4492</v>
      </c>
      <c r="K51" s="105">
        <v>9292</v>
      </c>
      <c r="L51" s="154" t="s">
        <v>377</v>
      </c>
      <c r="M51" s="352"/>
    </row>
    <row r="52" spans="1:13" ht="18" customHeight="1">
      <c r="A52" s="350"/>
      <c r="B52" s="109" t="s">
        <v>268</v>
      </c>
      <c r="C52" s="105">
        <v>40</v>
      </c>
      <c r="D52" s="105">
        <v>313</v>
      </c>
      <c r="E52" s="105">
        <v>1329</v>
      </c>
      <c r="F52" s="105">
        <v>1329</v>
      </c>
      <c r="G52" s="105">
        <v>2271</v>
      </c>
      <c r="H52" s="105">
        <v>1991</v>
      </c>
      <c r="I52" s="105">
        <v>3600</v>
      </c>
      <c r="J52" s="105">
        <v>3320</v>
      </c>
      <c r="K52" s="105">
        <v>6920</v>
      </c>
      <c r="L52" s="171" t="s">
        <v>378</v>
      </c>
      <c r="M52" s="353"/>
    </row>
    <row r="53" spans="1:13" ht="18" customHeight="1">
      <c r="A53" s="360" t="s">
        <v>52</v>
      </c>
      <c r="B53" s="360"/>
      <c r="C53" s="105">
        <v>46</v>
      </c>
      <c r="D53" s="105">
        <v>347</v>
      </c>
      <c r="E53" s="105">
        <v>1380</v>
      </c>
      <c r="F53" s="105">
        <v>1468</v>
      </c>
      <c r="G53" s="105">
        <v>1756</v>
      </c>
      <c r="H53" s="105">
        <v>1839</v>
      </c>
      <c r="I53" s="105">
        <v>3136</v>
      </c>
      <c r="J53" s="105">
        <v>3307</v>
      </c>
      <c r="K53" s="105">
        <v>6443</v>
      </c>
      <c r="L53" s="338" t="s">
        <v>308</v>
      </c>
      <c r="M53" s="338"/>
    </row>
    <row r="54" spans="1:13" ht="18" customHeight="1">
      <c r="A54" s="360" t="s">
        <v>53</v>
      </c>
      <c r="B54" s="360"/>
      <c r="C54" s="105">
        <v>83</v>
      </c>
      <c r="D54" s="105">
        <v>445</v>
      </c>
      <c r="E54" s="105">
        <v>2290</v>
      </c>
      <c r="F54" s="105">
        <v>2459</v>
      </c>
      <c r="G54" s="105">
        <v>2991</v>
      </c>
      <c r="H54" s="105">
        <v>2915</v>
      </c>
      <c r="I54" s="105">
        <v>5281</v>
      </c>
      <c r="J54" s="105">
        <v>5374</v>
      </c>
      <c r="K54" s="105">
        <v>10655</v>
      </c>
      <c r="L54" s="338" t="s">
        <v>369</v>
      </c>
      <c r="M54" s="338"/>
    </row>
    <row r="55" spans="1:13" ht="18" customHeight="1">
      <c r="A55" s="360" t="s">
        <v>54</v>
      </c>
      <c r="B55" s="360"/>
      <c r="C55" s="105">
        <v>64</v>
      </c>
      <c r="D55" s="105">
        <v>419</v>
      </c>
      <c r="E55" s="105">
        <v>1749</v>
      </c>
      <c r="F55" s="105">
        <v>1679</v>
      </c>
      <c r="G55" s="105">
        <v>2791</v>
      </c>
      <c r="H55" s="105">
        <v>2665</v>
      </c>
      <c r="I55" s="105">
        <v>4540</v>
      </c>
      <c r="J55" s="105">
        <v>4344</v>
      </c>
      <c r="K55" s="105">
        <v>8884</v>
      </c>
      <c r="L55" s="338" t="s">
        <v>174</v>
      </c>
      <c r="M55" s="338"/>
    </row>
    <row r="56" spans="1:13" ht="18" customHeight="1">
      <c r="A56" s="360" t="s">
        <v>55</v>
      </c>
      <c r="B56" s="360"/>
      <c r="C56" s="105">
        <v>55</v>
      </c>
      <c r="D56" s="105">
        <v>345</v>
      </c>
      <c r="E56" s="105">
        <v>2484</v>
      </c>
      <c r="F56" s="105">
        <v>2510</v>
      </c>
      <c r="G56" s="105">
        <v>2927</v>
      </c>
      <c r="H56" s="105">
        <v>2738</v>
      </c>
      <c r="I56" s="105">
        <v>5411</v>
      </c>
      <c r="J56" s="105">
        <v>5248</v>
      </c>
      <c r="K56" s="105">
        <v>10659</v>
      </c>
      <c r="L56" s="338" t="s">
        <v>373</v>
      </c>
      <c r="M56" s="338"/>
    </row>
    <row r="57" spans="1:13" ht="18" customHeight="1">
      <c r="A57" s="360" t="s">
        <v>134</v>
      </c>
      <c r="B57" s="360"/>
      <c r="C57" s="105">
        <v>45</v>
      </c>
      <c r="D57" s="105">
        <v>342</v>
      </c>
      <c r="E57" s="105">
        <v>1766</v>
      </c>
      <c r="F57" s="105">
        <v>1770</v>
      </c>
      <c r="G57" s="105">
        <v>2550</v>
      </c>
      <c r="H57" s="105">
        <v>2557</v>
      </c>
      <c r="I57" s="105">
        <v>4316</v>
      </c>
      <c r="J57" s="105">
        <v>4327</v>
      </c>
      <c r="K57" s="105">
        <v>8643</v>
      </c>
      <c r="L57" s="338" t="s">
        <v>374</v>
      </c>
      <c r="M57" s="338"/>
    </row>
    <row r="58" spans="1:13" ht="18" customHeight="1">
      <c r="A58" s="360" t="s">
        <v>57</v>
      </c>
      <c r="B58" s="360"/>
      <c r="C58" s="105">
        <v>24</v>
      </c>
      <c r="D58" s="105">
        <v>166</v>
      </c>
      <c r="E58" s="105">
        <v>910</v>
      </c>
      <c r="F58" s="105">
        <v>908</v>
      </c>
      <c r="G58" s="105">
        <v>1301</v>
      </c>
      <c r="H58" s="105">
        <v>1198</v>
      </c>
      <c r="I58" s="105">
        <v>2211</v>
      </c>
      <c r="J58" s="105">
        <v>2106</v>
      </c>
      <c r="K58" s="105">
        <v>4317</v>
      </c>
      <c r="L58" s="338" t="s">
        <v>177</v>
      </c>
      <c r="M58" s="338"/>
    </row>
    <row r="59" spans="1:13" ht="18" customHeight="1">
      <c r="A59" s="360" t="s">
        <v>58</v>
      </c>
      <c r="B59" s="360"/>
      <c r="C59" s="105">
        <v>55</v>
      </c>
      <c r="D59" s="105">
        <v>348</v>
      </c>
      <c r="E59" s="105">
        <v>2211</v>
      </c>
      <c r="F59" s="105">
        <v>2003</v>
      </c>
      <c r="G59" s="105">
        <v>2629</v>
      </c>
      <c r="H59" s="105">
        <v>2366</v>
      </c>
      <c r="I59" s="105">
        <v>4840</v>
      </c>
      <c r="J59" s="105">
        <v>4369</v>
      </c>
      <c r="K59" s="105">
        <v>9209</v>
      </c>
      <c r="L59" s="338" t="s">
        <v>178</v>
      </c>
      <c r="M59" s="338"/>
    </row>
    <row r="60" spans="1:13" ht="18" customHeight="1">
      <c r="A60" s="360" t="s">
        <v>229</v>
      </c>
      <c r="B60" s="360"/>
      <c r="C60" s="105">
        <v>53</v>
      </c>
      <c r="D60" s="105">
        <v>306</v>
      </c>
      <c r="E60" s="105">
        <v>1907</v>
      </c>
      <c r="F60" s="105">
        <v>1859</v>
      </c>
      <c r="G60" s="105">
        <v>2213</v>
      </c>
      <c r="H60" s="105">
        <v>2067</v>
      </c>
      <c r="I60" s="105">
        <v>4120</v>
      </c>
      <c r="J60" s="105">
        <v>3926</v>
      </c>
      <c r="K60" s="105">
        <v>8046</v>
      </c>
      <c r="L60" s="338" t="s">
        <v>179</v>
      </c>
      <c r="M60" s="338"/>
    </row>
    <row r="61" spans="1:13" ht="18" customHeight="1">
      <c r="A61" s="360" t="s">
        <v>230</v>
      </c>
      <c r="B61" s="360"/>
      <c r="C61" s="105">
        <v>35</v>
      </c>
      <c r="D61" s="105">
        <v>297</v>
      </c>
      <c r="E61" s="105">
        <v>2146</v>
      </c>
      <c r="F61" s="105">
        <v>2199</v>
      </c>
      <c r="G61" s="105">
        <v>2461</v>
      </c>
      <c r="H61" s="105">
        <v>2409</v>
      </c>
      <c r="I61" s="105">
        <v>4607</v>
      </c>
      <c r="J61" s="105">
        <v>4608</v>
      </c>
      <c r="K61" s="105">
        <v>9215</v>
      </c>
      <c r="L61" s="338" t="s">
        <v>180</v>
      </c>
      <c r="M61" s="338"/>
    </row>
    <row r="62" spans="1:13" ht="18" customHeight="1" thickBot="1">
      <c r="A62" s="384" t="s">
        <v>61</v>
      </c>
      <c r="B62" s="384"/>
      <c r="C62" s="107">
        <v>146</v>
      </c>
      <c r="D62" s="107">
        <v>842</v>
      </c>
      <c r="E62" s="107">
        <v>5460</v>
      </c>
      <c r="F62" s="107">
        <v>5326</v>
      </c>
      <c r="G62" s="107">
        <v>7286</v>
      </c>
      <c r="H62" s="107">
        <v>6848</v>
      </c>
      <c r="I62" s="107">
        <v>12746</v>
      </c>
      <c r="J62" s="107">
        <v>12174</v>
      </c>
      <c r="K62" s="107">
        <v>24920</v>
      </c>
      <c r="L62" s="374" t="s">
        <v>340</v>
      </c>
      <c r="M62" s="374"/>
    </row>
    <row r="63" spans="1:16" ht="18" customHeight="1" thickBot="1">
      <c r="A63" s="359" t="s">
        <v>25</v>
      </c>
      <c r="B63" s="359"/>
      <c r="C63" s="92">
        <f>SUM(C43:C62)</f>
        <v>1213</v>
      </c>
      <c r="D63" s="92">
        <f aca="true" t="shared" si="1" ref="D63:K63">SUM(D43:D62)</f>
        <v>8328</v>
      </c>
      <c r="E63" s="92">
        <f t="shared" si="1"/>
        <v>43036</v>
      </c>
      <c r="F63" s="92">
        <f t="shared" si="1"/>
        <v>42757</v>
      </c>
      <c r="G63" s="92">
        <f t="shared" si="1"/>
        <v>60949</v>
      </c>
      <c r="H63" s="92">
        <f t="shared" si="1"/>
        <v>56771</v>
      </c>
      <c r="I63" s="92">
        <f t="shared" si="1"/>
        <v>103985</v>
      </c>
      <c r="J63" s="92">
        <f t="shared" si="1"/>
        <v>99528</v>
      </c>
      <c r="K63" s="92">
        <f t="shared" si="1"/>
        <v>203513</v>
      </c>
      <c r="L63" s="358" t="s">
        <v>298</v>
      </c>
      <c r="M63" s="358"/>
      <c r="P63" s="42"/>
    </row>
    <row r="64" spans="1:2" ht="17.25" customHeight="1" thickTop="1">
      <c r="A64" s="45"/>
      <c r="B64" s="45"/>
    </row>
    <row r="65" spans="1:2" ht="17.25" customHeight="1">
      <c r="A65" s="45"/>
      <c r="B65" s="45"/>
    </row>
    <row r="66" spans="1:2" ht="17.25" customHeight="1">
      <c r="A66" s="45"/>
      <c r="B66" s="45"/>
    </row>
    <row r="67" spans="1:13" ht="24.75" customHeight="1">
      <c r="A67" s="383" t="s">
        <v>535</v>
      </c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</row>
    <row r="68" spans="1:13" ht="43.5" customHeight="1">
      <c r="A68" s="382" t="s">
        <v>576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</row>
    <row r="69" spans="1:13" ht="18.75" thickBot="1">
      <c r="A69" s="370" t="s">
        <v>470</v>
      </c>
      <c r="B69" s="370"/>
      <c r="C69" s="370"/>
      <c r="D69" s="370"/>
      <c r="E69" s="370"/>
      <c r="F69" s="370"/>
      <c r="G69" s="370"/>
      <c r="H69" s="371" t="s">
        <v>471</v>
      </c>
      <c r="I69" s="371"/>
      <c r="J69" s="371"/>
      <c r="K69" s="371"/>
      <c r="L69" s="371"/>
      <c r="M69" s="371"/>
    </row>
    <row r="70" spans="1:13" ht="18" customHeight="1" thickTop="1">
      <c r="A70" s="361" t="s">
        <v>29</v>
      </c>
      <c r="B70" s="361"/>
      <c r="C70" s="361"/>
      <c r="D70" s="361"/>
      <c r="E70" s="375" t="s">
        <v>126</v>
      </c>
      <c r="F70" s="375"/>
      <c r="G70" s="375"/>
      <c r="H70" s="375"/>
      <c r="I70" s="375"/>
      <c r="J70" s="375"/>
      <c r="K70" s="375"/>
      <c r="L70" s="361" t="s">
        <v>290</v>
      </c>
      <c r="M70" s="361"/>
    </row>
    <row r="71" spans="1:13" ht="18" customHeight="1">
      <c r="A71" s="362"/>
      <c r="B71" s="362"/>
      <c r="C71" s="362"/>
      <c r="D71" s="362"/>
      <c r="E71" s="364" t="s">
        <v>186</v>
      </c>
      <c r="F71" s="364"/>
      <c r="G71" s="364"/>
      <c r="H71" s="364"/>
      <c r="I71" s="364"/>
      <c r="J71" s="364"/>
      <c r="K71" s="364"/>
      <c r="L71" s="362"/>
      <c r="M71" s="362"/>
    </row>
    <row r="72" spans="1:13" ht="18" customHeight="1">
      <c r="A72" s="362"/>
      <c r="B72" s="362"/>
      <c r="C72" s="362" t="s">
        <v>102</v>
      </c>
      <c r="D72" s="366" t="s">
        <v>103</v>
      </c>
      <c r="E72" s="364" t="s">
        <v>104</v>
      </c>
      <c r="F72" s="364"/>
      <c r="G72" s="364" t="s">
        <v>105</v>
      </c>
      <c r="H72" s="364"/>
      <c r="I72" s="364" t="s">
        <v>25</v>
      </c>
      <c r="J72" s="364"/>
      <c r="K72" s="364"/>
      <c r="L72" s="362"/>
      <c r="M72" s="362"/>
    </row>
    <row r="73" spans="1:13" ht="18" customHeight="1">
      <c r="A73" s="362"/>
      <c r="B73" s="362"/>
      <c r="C73" s="362"/>
      <c r="D73" s="366"/>
      <c r="E73" s="364" t="s">
        <v>182</v>
      </c>
      <c r="F73" s="364"/>
      <c r="G73" s="364" t="s">
        <v>183</v>
      </c>
      <c r="H73" s="364"/>
      <c r="I73" s="364" t="s">
        <v>181</v>
      </c>
      <c r="J73" s="364"/>
      <c r="K73" s="364"/>
      <c r="L73" s="362"/>
      <c r="M73" s="362"/>
    </row>
    <row r="74" spans="1:13" ht="18" customHeight="1">
      <c r="A74" s="362"/>
      <c r="B74" s="362"/>
      <c r="C74" s="366" t="s">
        <v>275</v>
      </c>
      <c r="D74" s="366" t="s">
        <v>276</v>
      </c>
      <c r="E74" s="136" t="s">
        <v>128</v>
      </c>
      <c r="F74" s="87" t="s">
        <v>27</v>
      </c>
      <c r="G74" s="87" t="s">
        <v>128</v>
      </c>
      <c r="H74" s="87" t="s">
        <v>27</v>
      </c>
      <c r="I74" s="87" t="s">
        <v>128</v>
      </c>
      <c r="J74" s="87" t="s">
        <v>27</v>
      </c>
      <c r="K74" s="87" t="s">
        <v>28</v>
      </c>
      <c r="L74" s="362"/>
      <c r="M74" s="362"/>
    </row>
    <row r="75" spans="1:13" ht="18" customHeight="1" thickBot="1">
      <c r="A75" s="363"/>
      <c r="B75" s="363"/>
      <c r="C75" s="377"/>
      <c r="D75" s="377"/>
      <c r="E75" s="134" t="s">
        <v>296</v>
      </c>
      <c r="F75" s="134" t="s">
        <v>297</v>
      </c>
      <c r="G75" s="134" t="s">
        <v>296</v>
      </c>
      <c r="H75" s="134" t="s">
        <v>297</v>
      </c>
      <c r="I75" s="134" t="s">
        <v>296</v>
      </c>
      <c r="J75" s="134" t="s">
        <v>297</v>
      </c>
      <c r="K75" s="135" t="s">
        <v>298</v>
      </c>
      <c r="L75" s="363"/>
      <c r="M75" s="363"/>
    </row>
    <row r="76" spans="1:16" ht="23.25" customHeight="1">
      <c r="A76" s="195" t="s">
        <v>41</v>
      </c>
      <c r="B76" s="195"/>
      <c r="C76" s="196">
        <v>0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344" t="s">
        <v>429</v>
      </c>
      <c r="M76" s="344"/>
      <c r="P76"/>
    </row>
    <row r="77" spans="1:13" ht="18" customHeight="1">
      <c r="A77" s="206" t="s">
        <v>42</v>
      </c>
      <c r="B77" s="206"/>
      <c r="C77" s="105">
        <v>6</v>
      </c>
      <c r="D77" s="105">
        <v>28</v>
      </c>
      <c r="E77" s="105">
        <v>215</v>
      </c>
      <c r="F77" s="105">
        <v>244</v>
      </c>
      <c r="G77" s="105">
        <v>165</v>
      </c>
      <c r="H77" s="105">
        <v>210</v>
      </c>
      <c r="I77" s="105">
        <v>380</v>
      </c>
      <c r="J77" s="105">
        <v>454</v>
      </c>
      <c r="K77" s="105">
        <v>834</v>
      </c>
      <c r="L77" s="378" t="s">
        <v>375</v>
      </c>
      <c r="M77" s="379"/>
    </row>
    <row r="78" spans="1:13" ht="18" customHeight="1">
      <c r="A78" s="206" t="s">
        <v>43</v>
      </c>
      <c r="B78" s="206"/>
      <c r="C78" s="105">
        <v>7</v>
      </c>
      <c r="D78" s="105">
        <v>15</v>
      </c>
      <c r="E78" s="105">
        <v>60</v>
      </c>
      <c r="F78" s="105">
        <v>58</v>
      </c>
      <c r="G78" s="105">
        <v>79</v>
      </c>
      <c r="H78" s="105">
        <v>75</v>
      </c>
      <c r="I78" s="105">
        <v>139</v>
      </c>
      <c r="J78" s="105">
        <v>133</v>
      </c>
      <c r="K78" s="105">
        <v>272</v>
      </c>
      <c r="L78" s="372" t="s">
        <v>171</v>
      </c>
      <c r="M78" s="372"/>
    </row>
    <row r="79" spans="1:13" ht="18" customHeight="1">
      <c r="A79" s="373" t="s">
        <v>228</v>
      </c>
      <c r="B79" s="373"/>
      <c r="C79" s="105">
        <v>5</v>
      </c>
      <c r="D79" s="105">
        <v>33</v>
      </c>
      <c r="E79" s="105">
        <v>141</v>
      </c>
      <c r="F79" s="105">
        <v>118</v>
      </c>
      <c r="G79" s="105">
        <v>203</v>
      </c>
      <c r="H79" s="105">
        <v>180</v>
      </c>
      <c r="I79" s="105">
        <v>344</v>
      </c>
      <c r="J79" s="105">
        <v>298</v>
      </c>
      <c r="K79" s="105">
        <v>642</v>
      </c>
      <c r="L79" s="372" t="s">
        <v>305</v>
      </c>
      <c r="M79" s="372"/>
    </row>
    <row r="80" spans="1:13" ht="18" customHeight="1">
      <c r="A80" s="348" t="s">
        <v>608</v>
      </c>
      <c r="B80" s="206" t="s">
        <v>263</v>
      </c>
      <c r="C80" s="105">
        <v>1</v>
      </c>
      <c r="D80" s="105">
        <v>9</v>
      </c>
      <c r="E80" s="105">
        <v>94</v>
      </c>
      <c r="F80" s="105">
        <v>53</v>
      </c>
      <c r="G80" s="105">
        <v>94</v>
      </c>
      <c r="H80" s="105">
        <v>78</v>
      </c>
      <c r="I80" s="105">
        <v>188</v>
      </c>
      <c r="J80" s="105">
        <v>131</v>
      </c>
      <c r="K80" s="105">
        <v>319</v>
      </c>
      <c r="L80" s="169" t="s">
        <v>564</v>
      </c>
      <c r="M80" s="351" t="s">
        <v>172</v>
      </c>
    </row>
    <row r="81" spans="1:16" ht="18" customHeight="1">
      <c r="A81" s="349"/>
      <c r="B81" s="206" t="s">
        <v>264</v>
      </c>
      <c r="C81" s="105">
        <v>1</v>
      </c>
      <c r="D81" s="105">
        <v>6</v>
      </c>
      <c r="E81" s="105">
        <v>70</v>
      </c>
      <c r="F81" s="105">
        <v>80</v>
      </c>
      <c r="G81" s="105">
        <v>80</v>
      </c>
      <c r="H81" s="105">
        <v>120</v>
      </c>
      <c r="I81" s="105">
        <v>150</v>
      </c>
      <c r="J81" s="105">
        <v>200</v>
      </c>
      <c r="K81" s="105">
        <v>350</v>
      </c>
      <c r="L81" s="169" t="s">
        <v>565</v>
      </c>
      <c r="M81" s="352"/>
      <c r="P81" s="125"/>
    </row>
    <row r="82" spans="1:13" ht="18" customHeight="1">
      <c r="A82" s="349"/>
      <c r="B82" s="206" t="s">
        <v>265</v>
      </c>
      <c r="C82" s="105"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54" t="s">
        <v>566</v>
      </c>
      <c r="M82" s="352"/>
    </row>
    <row r="83" spans="1:13" ht="18" customHeight="1">
      <c r="A83" s="349"/>
      <c r="B83" s="206" t="s">
        <v>271</v>
      </c>
      <c r="C83" s="105">
        <v>2</v>
      </c>
      <c r="D83" s="105">
        <v>12</v>
      </c>
      <c r="E83" s="105">
        <v>81</v>
      </c>
      <c r="F83" s="105">
        <v>77</v>
      </c>
      <c r="G83" s="105">
        <v>114</v>
      </c>
      <c r="H83" s="105">
        <v>117</v>
      </c>
      <c r="I83" s="105">
        <v>195</v>
      </c>
      <c r="J83" s="105">
        <v>194</v>
      </c>
      <c r="K83" s="105">
        <v>389</v>
      </c>
      <c r="L83" s="154" t="s">
        <v>376</v>
      </c>
      <c r="M83" s="352"/>
    </row>
    <row r="84" spans="1:13" ht="18" customHeight="1">
      <c r="A84" s="349"/>
      <c r="B84" s="206" t="s">
        <v>267</v>
      </c>
      <c r="C84" s="105">
        <v>0</v>
      </c>
      <c r="D84" s="105">
        <v>0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54" t="s">
        <v>377</v>
      </c>
      <c r="M84" s="352"/>
    </row>
    <row r="85" spans="1:13" ht="18" customHeight="1">
      <c r="A85" s="350"/>
      <c r="B85" s="206" t="s">
        <v>268</v>
      </c>
      <c r="C85" s="105">
        <v>5</v>
      </c>
      <c r="D85" s="105">
        <v>31</v>
      </c>
      <c r="E85" s="105">
        <v>201</v>
      </c>
      <c r="F85" s="105">
        <v>213</v>
      </c>
      <c r="G85" s="105">
        <v>290</v>
      </c>
      <c r="H85" s="105">
        <v>229</v>
      </c>
      <c r="I85" s="105">
        <v>491</v>
      </c>
      <c r="J85" s="105">
        <v>442</v>
      </c>
      <c r="K85" s="105">
        <v>933</v>
      </c>
      <c r="L85" s="171" t="s">
        <v>378</v>
      </c>
      <c r="M85" s="353"/>
    </row>
    <row r="86" spans="1:13" ht="18" customHeight="1">
      <c r="A86" s="347" t="s">
        <v>307</v>
      </c>
      <c r="B86" s="347"/>
      <c r="C86" s="105">
        <v>6</v>
      </c>
      <c r="D86" s="105">
        <v>23</v>
      </c>
      <c r="E86" s="105">
        <v>110</v>
      </c>
      <c r="F86" s="105">
        <v>140</v>
      </c>
      <c r="G86" s="105">
        <v>191</v>
      </c>
      <c r="H86" s="105">
        <v>200</v>
      </c>
      <c r="I86" s="105">
        <v>301</v>
      </c>
      <c r="J86" s="105">
        <v>340</v>
      </c>
      <c r="K86" s="105">
        <v>641</v>
      </c>
      <c r="L86" s="338" t="s">
        <v>379</v>
      </c>
      <c r="M86" s="338"/>
    </row>
    <row r="87" spans="1:13" ht="18" customHeight="1">
      <c r="A87" s="203" t="s">
        <v>53</v>
      </c>
      <c r="B87" s="206"/>
      <c r="C87" s="105">
        <v>7</v>
      </c>
      <c r="D87" s="105">
        <v>27</v>
      </c>
      <c r="E87" s="105">
        <v>144</v>
      </c>
      <c r="F87" s="105">
        <v>159</v>
      </c>
      <c r="G87" s="105">
        <v>191</v>
      </c>
      <c r="H87" s="105">
        <v>155</v>
      </c>
      <c r="I87" s="105">
        <v>335</v>
      </c>
      <c r="J87" s="105">
        <v>314</v>
      </c>
      <c r="K87" s="105">
        <v>649</v>
      </c>
      <c r="L87" s="372" t="s">
        <v>173</v>
      </c>
      <c r="M87" s="372"/>
    </row>
    <row r="88" spans="1:13" ht="18" customHeight="1">
      <c r="A88" s="206" t="s">
        <v>54</v>
      </c>
      <c r="B88" s="206"/>
      <c r="C88" s="105">
        <v>1</v>
      </c>
      <c r="D88" s="105">
        <v>4</v>
      </c>
      <c r="E88" s="105">
        <v>6</v>
      </c>
      <c r="F88" s="105">
        <v>9</v>
      </c>
      <c r="G88" s="105">
        <v>29</v>
      </c>
      <c r="H88" s="105">
        <v>8</v>
      </c>
      <c r="I88" s="105">
        <v>35</v>
      </c>
      <c r="J88" s="105">
        <v>17</v>
      </c>
      <c r="K88" s="105">
        <v>52</v>
      </c>
      <c r="L88" s="372" t="s">
        <v>174</v>
      </c>
      <c r="M88" s="372"/>
    </row>
    <row r="89" spans="1:13" ht="18" customHeight="1">
      <c r="A89" s="206" t="s">
        <v>55</v>
      </c>
      <c r="B89" s="206"/>
      <c r="C89" s="105">
        <v>1</v>
      </c>
      <c r="D89" s="105">
        <v>4</v>
      </c>
      <c r="E89" s="105">
        <v>21</v>
      </c>
      <c r="F89" s="105">
        <v>14</v>
      </c>
      <c r="G89" s="105">
        <v>17</v>
      </c>
      <c r="H89" s="105">
        <v>19</v>
      </c>
      <c r="I89" s="105">
        <v>38</v>
      </c>
      <c r="J89" s="105">
        <v>33</v>
      </c>
      <c r="K89" s="105">
        <v>71</v>
      </c>
      <c r="L89" s="372" t="s">
        <v>175</v>
      </c>
      <c r="M89" s="372"/>
    </row>
    <row r="90" spans="1:13" ht="18" customHeight="1">
      <c r="A90" s="206" t="s">
        <v>134</v>
      </c>
      <c r="B90" s="206"/>
      <c r="C90" s="105">
        <v>3</v>
      </c>
      <c r="D90" s="105">
        <v>17</v>
      </c>
      <c r="E90" s="105">
        <v>85</v>
      </c>
      <c r="F90" s="105">
        <v>67</v>
      </c>
      <c r="G90" s="105">
        <v>118</v>
      </c>
      <c r="H90" s="105">
        <v>124</v>
      </c>
      <c r="I90" s="105">
        <v>203</v>
      </c>
      <c r="J90" s="105">
        <v>191</v>
      </c>
      <c r="K90" s="105">
        <v>394</v>
      </c>
      <c r="L90" s="372" t="s">
        <v>176</v>
      </c>
      <c r="M90" s="372"/>
    </row>
    <row r="91" spans="1:13" ht="18" customHeight="1">
      <c r="A91" s="206" t="s">
        <v>57</v>
      </c>
      <c r="B91" s="206"/>
      <c r="C91" s="105">
        <v>0</v>
      </c>
      <c r="D91" s="105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372" t="s">
        <v>380</v>
      </c>
      <c r="M91" s="372"/>
    </row>
    <row r="92" spans="1:13" ht="18" customHeight="1">
      <c r="A92" s="206" t="s">
        <v>58</v>
      </c>
      <c r="B92" s="206"/>
      <c r="C92" s="105">
        <v>1</v>
      </c>
      <c r="D92" s="105">
        <v>5</v>
      </c>
      <c r="E92" s="105">
        <v>60</v>
      </c>
      <c r="F92" s="105">
        <v>66</v>
      </c>
      <c r="G92" s="105">
        <v>104</v>
      </c>
      <c r="H92" s="105">
        <v>91</v>
      </c>
      <c r="I92" s="105">
        <v>164</v>
      </c>
      <c r="J92" s="105">
        <v>157</v>
      </c>
      <c r="K92" s="105">
        <v>321</v>
      </c>
      <c r="L92" s="372" t="s">
        <v>178</v>
      </c>
      <c r="M92" s="372"/>
    </row>
    <row r="93" spans="1:13" ht="18" customHeight="1">
      <c r="A93" s="206" t="s">
        <v>229</v>
      </c>
      <c r="B93" s="206"/>
      <c r="C93" s="105">
        <v>0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372" t="s">
        <v>179</v>
      </c>
      <c r="M93" s="372"/>
    </row>
    <row r="94" spans="1:13" ht="18" customHeight="1">
      <c r="A94" s="206" t="s">
        <v>60</v>
      </c>
      <c r="B94" s="206"/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372" t="s">
        <v>180</v>
      </c>
      <c r="M94" s="372"/>
    </row>
    <row r="95" spans="1:13" ht="18" customHeight="1" thickBot="1">
      <c r="A95" s="106" t="s">
        <v>61</v>
      </c>
      <c r="B95" s="106"/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380" t="s">
        <v>381</v>
      </c>
      <c r="M95" s="381"/>
    </row>
    <row r="96" spans="1:16" ht="18" customHeight="1" thickBot="1">
      <c r="A96" s="358" t="s">
        <v>25</v>
      </c>
      <c r="B96" s="358"/>
      <c r="C96" s="92">
        <f>SUM(C76:C95)</f>
        <v>46</v>
      </c>
      <c r="D96" s="92">
        <f aca="true" t="shared" si="2" ref="D96:K96">SUM(D76:D95)</f>
        <v>214</v>
      </c>
      <c r="E96" s="92">
        <f t="shared" si="2"/>
        <v>1288</v>
      </c>
      <c r="F96" s="92">
        <f t="shared" si="2"/>
        <v>1298</v>
      </c>
      <c r="G96" s="92">
        <f t="shared" si="2"/>
        <v>1675</v>
      </c>
      <c r="H96" s="92">
        <f t="shared" si="2"/>
        <v>1606</v>
      </c>
      <c r="I96" s="92">
        <f t="shared" si="2"/>
        <v>2963</v>
      </c>
      <c r="J96" s="92">
        <f t="shared" si="2"/>
        <v>2904</v>
      </c>
      <c r="K96" s="92">
        <f t="shared" si="2"/>
        <v>5867</v>
      </c>
      <c r="L96" s="358" t="s">
        <v>298</v>
      </c>
      <c r="M96" s="358"/>
      <c r="P96" s="41"/>
    </row>
    <row r="97" spans="1:16" ht="13.5" thickTop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2.7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2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2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2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2.7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2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2.7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2.7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2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2.7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2.7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2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5" ht="12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</sheetData>
  <sheetProtection/>
  <mergeCells count="135">
    <mergeCell ref="N4:N9"/>
    <mergeCell ref="I7:K7"/>
    <mergeCell ref="G6:H6"/>
    <mergeCell ref="E5:K5"/>
    <mergeCell ref="E7:F7"/>
    <mergeCell ref="E6:F6"/>
    <mergeCell ref="A1:M1"/>
    <mergeCell ref="A2:M2"/>
    <mergeCell ref="I6:K6"/>
    <mergeCell ref="A4:B9"/>
    <mergeCell ref="E4:K4"/>
    <mergeCell ref="L4:M9"/>
    <mergeCell ref="A3:G3"/>
    <mergeCell ref="H3:M3"/>
    <mergeCell ref="G7:H7"/>
    <mergeCell ref="C4:C7"/>
    <mergeCell ref="L23:M23"/>
    <mergeCell ref="C8:C9"/>
    <mergeCell ref="D8:D9"/>
    <mergeCell ref="L20:M20"/>
    <mergeCell ref="L11:M11"/>
    <mergeCell ref="L12:M12"/>
    <mergeCell ref="L13:M13"/>
    <mergeCell ref="L10:M10"/>
    <mergeCell ref="L26:M26"/>
    <mergeCell ref="L25:M25"/>
    <mergeCell ref="L30:M30"/>
    <mergeCell ref="L24:M24"/>
    <mergeCell ref="L29:M29"/>
    <mergeCell ref="L27:M27"/>
    <mergeCell ref="L28:M28"/>
    <mergeCell ref="A20:B20"/>
    <mergeCell ref="N14:N19"/>
    <mergeCell ref="L22:M22"/>
    <mergeCell ref="L21:M21"/>
    <mergeCell ref="A14:A19"/>
    <mergeCell ref="M14:M19"/>
    <mergeCell ref="D74:D75"/>
    <mergeCell ref="A30:B30"/>
    <mergeCell ref="A34:M34"/>
    <mergeCell ref="A35:M35"/>
    <mergeCell ref="C39:C40"/>
    <mergeCell ref="D39:D40"/>
    <mergeCell ref="E40:F40"/>
    <mergeCell ref="L31:M31"/>
    <mergeCell ref="L32:M32"/>
    <mergeCell ref="G40:H40"/>
    <mergeCell ref="I72:K72"/>
    <mergeCell ref="A86:B86"/>
    <mergeCell ref="E71:K71"/>
    <mergeCell ref="C72:C73"/>
    <mergeCell ref="D72:D73"/>
    <mergeCell ref="E73:F73"/>
    <mergeCell ref="G72:H72"/>
    <mergeCell ref="A70:B75"/>
    <mergeCell ref="C70:C71"/>
    <mergeCell ref="D70:D71"/>
    <mergeCell ref="A44:B44"/>
    <mergeCell ref="L44:M44"/>
    <mergeCell ref="A45:B45"/>
    <mergeCell ref="L45:M45"/>
    <mergeCell ref="A80:A85"/>
    <mergeCell ref="A55:B55"/>
    <mergeCell ref="A59:B59"/>
    <mergeCell ref="A67:M67"/>
    <mergeCell ref="A62:B62"/>
    <mergeCell ref="C74:C75"/>
    <mergeCell ref="L93:M93"/>
    <mergeCell ref="L94:M94"/>
    <mergeCell ref="I39:K39"/>
    <mergeCell ref="L58:M58"/>
    <mergeCell ref="L59:M59"/>
    <mergeCell ref="L53:M53"/>
    <mergeCell ref="L54:M54"/>
    <mergeCell ref="L60:M60"/>
    <mergeCell ref="L57:M57"/>
    <mergeCell ref="L56:M56"/>
    <mergeCell ref="L90:M90"/>
    <mergeCell ref="L91:M91"/>
    <mergeCell ref="L92:M92"/>
    <mergeCell ref="A46:B46"/>
    <mergeCell ref="A53:B53"/>
    <mergeCell ref="A54:B54"/>
    <mergeCell ref="A60:B60"/>
    <mergeCell ref="A58:B58"/>
    <mergeCell ref="A68:M68"/>
    <mergeCell ref="E70:K70"/>
    <mergeCell ref="M80:M85"/>
    <mergeCell ref="L77:M77"/>
    <mergeCell ref="L78:M78"/>
    <mergeCell ref="I40:K40"/>
    <mergeCell ref="L46:M46"/>
    <mergeCell ref="L95:M95"/>
    <mergeCell ref="L86:M86"/>
    <mergeCell ref="L87:M87"/>
    <mergeCell ref="L88:M88"/>
    <mergeCell ref="L89:M89"/>
    <mergeCell ref="A37:B42"/>
    <mergeCell ref="C37:C38"/>
    <mergeCell ref="D37:D38"/>
    <mergeCell ref="E39:F39"/>
    <mergeCell ref="C41:C42"/>
    <mergeCell ref="D41:D42"/>
    <mergeCell ref="E37:K37"/>
    <mergeCell ref="G39:H39"/>
    <mergeCell ref="I73:K73"/>
    <mergeCell ref="L79:M79"/>
    <mergeCell ref="M47:M52"/>
    <mergeCell ref="L63:M63"/>
    <mergeCell ref="A69:G69"/>
    <mergeCell ref="A79:B79"/>
    <mergeCell ref="H69:M69"/>
    <mergeCell ref="L61:M61"/>
    <mergeCell ref="L62:M62"/>
    <mergeCell ref="E72:F72"/>
    <mergeCell ref="D4:D7"/>
    <mergeCell ref="A10:B10"/>
    <mergeCell ref="A61:B61"/>
    <mergeCell ref="B31:C31"/>
    <mergeCell ref="B32:C32"/>
    <mergeCell ref="L37:M42"/>
    <mergeCell ref="E38:K38"/>
    <mergeCell ref="L43:M43"/>
    <mergeCell ref="A36:G36"/>
    <mergeCell ref="H36:M36"/>
    <mergeCell ref="A96:B96"/>
    <mergeCell ref="A47:A52"/>
    <mergeCell ref="A63:B63"/>
    <mergeCell ref="A56:B56"/>
    <mergeCell ref="A57:B57"/>
    <mergeCell ref="L55:M55"/>
    <mergeCell ref="L70:M75"/>
    <mergeCell ref="L96:M96"/>
    <mergeCell ref="L76:M76"/>
    <mergeCell ref="G73:H73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5" r:id="rId3"/>
  <rowBreaks count="1" manualBreakCount="1">
    <brk id="3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Q28"/>
  <sheetViews>
    <sheetView rightToLeft="1" view="pageBreakPreview" zoomScale="96" zoomScaleSheetLayoutView="96" zoomScalePageLayoutView="0" workbookViewId="0" topLeftCell="A1">
      <selection activeCell="C28" sqref="C28:M28"/>
    </sheetView>
  </sheetViews>
  <sheetFormatPr defaultColWidth="9.140625" defaultRowHeight="12.75"/>
  <cols>
    <col min="1" max="1" width="5.7109375" style="0" customWidth="1"/>
    <col min="2" max="2" width="12.8515625" style="0" customWidth="1"/>
    <col min="3" max="3" width="15.140625" style="0" customWidth="1"/>
    <col min="4" max="4" width="12.28125" style="0" customWidth="1"/>
    <col min="5" max="5" width="11.140625" style="0" customWidth="1"/>
    <col min="6" max="6" width="14.28125" style="0" customWidth="1"/>
    <col min="7" max="7" width="13.140625" style="0" customWidth="1"/>
    <col min="8" max="8" width="8.28125" style="0" customWidth="1"/>
    <col min="9" max="9" width="14.57421875" style="0" customWidth="1"/>
    <col min="10" max="10" width="13.00390625" style="0" customWidth="1"/>
    <col min="11" max="11" width="11.421875" style="0" customWidth="1"/>
    <col min="12" max="12" width="18.28125" style="0" customWidth="1"/>
    <col min="13" max="13" width="6.57421875" style="0" customWidth="1"/>
  </cols>
  <sheetData>
    <row r="1" spans="1:13" ht="18">
      <c r="A1" s="405" t="s">
        <v>626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ht="21.75" customHeight="1">
      <c r="A2" s="406" t="s">
        <v>571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18.75" thickBot="1">
      <c r="A3" s="408" t="s">
        <v>274</v>
      </c>
      <c r="B3" s="408"/>
      <c r="C3" s="408"/>
      <c r="D3" s="408"/>
      <c r="E3" s="408"/>
      <c r="F3" s="408"/>
      <c r="G3" s="409" t="s">
        <v>472</v>
      </c>
      <c r="H3" s="409"/>
      <c r="I3" s="409"/>
      <c r="J3" s="409"/>
      <c r="K3" s="409"/>
      <c r="L3" s="409"/>
      <c r="M3" s="409"/>
    </row>
    <row r="4" spans="1:13" ht="16.5" thickTop="1">
      <c r="A4" s="340" t="s">
        <v>101</v>
      </c>
      <c r="B4" s="340"/>
      <c r="C4" s="411" t="s">
        <v>342</v>
      </c>
      <c r="D4" s="411"/>
      <c r="E4" s="411"/>
      <c r="F4" s="411" t="s">
        <v>433</v>
      </c>
      <c r="G4" s="411"/>
      <c r="H4" s="411"/>
      <c r="I4" s="411" t="s">
        <v>341</v>
      </c>
      <c r="J4" s="411"/>
      <c r="K4" s="411"/>
      <c r="L4" s="397" t="s">
        <v>345</v>
      </c>
      <c r="M4" s="397"/>
    </row>
    <row r="5" spans="1:13" ht="15.75">
      <c r="A5" s="410"/>
      <c r="B5" s="410"/>
      <c r="C5" s="403" t="s">
        <v>432</v>
      </c>
      <c r="D5" s="403"/>
      <c r="E5" s="403"/>
      <c r="F5" s="403" t="s">
        <v>304</v>
      </c>
      <c r="G5" s="403"/>
      <c r="H5" s="403"/>
      <c r="I5" s="403" t="s">
        <v>344</v>
      </c>
      <c r="J5" s="403"/>
      <c r="K5" s="403"/>
      <c r="L5" s="398"/>
      <c r="M5" s="398"/>
    </row>
    <row r="6" spans="1:13" ht="20.25" customHeight="1">
      <c r="A6" s="410"/>
      <c r="B6" s="410"/>
      <c r="C6" s="177" t="s">
        <v>104</v>
      </c>
      <c r="D6" s="177" t="s">
        <v>105</v>
      </c>
      <c r="E6" s="177" t="s">
        <v>25</v>
      </c>
      <c r="F6" s="177" t="s">
        <v>104</v>
      </c>
      <c r="G6" s="177" t="s">
        <v>105</v>
      </c>
      <c r="H6" s="177" t="s">
        <v>25</v>
      </c>
      <c r="I6" s="177" t="s">
        <v>104</v>
      </c>
      <c r="J6" s="177" t="s">
        <v>105</v>
      </c>
      <c r="K6" s="177" t="s">
        <v>25</v>
      </c>
      <c r="L6" s="398"/>
      <c r="M6" s="398"/>
    </row>
    <row r="7" spans="1:13" ht="32.25" customHeight="1" thickBot="1">
      <c r="A7" s="341"/>
      <c r="B7" s="341"/>
      <c r="C7" s="227" t="s">
        <v>182</v>
      </c>
      <c r="D7" s="227" t="s">
        <v>428</v>
      </c>
      <c r="E7" s="148" t="s">
        <v>298</v>
      </c>
      <c r="F7" s="227" t="s">
        <v>182</v>
      </c>
      <c r="G7" s="227" t="s">
        <v>428</v>
      </c>
      <c r="H7" s="148" t="s">
        <v>298</v>
      </c>
      <c r="I7" s="227" t="s">
        <v>182</v>
      </c>
      <c r="J7" s="227" t="s">
        <v>428</v>
      </c>
      <c r="K7" s="148" t="s">
        <v>298</v>
      </c>
      <c r="L7" s="399"/>
      <c r="M7" s="399"/>
    </row>
    <row r="8" spans="1:13" ht="19.5" customHeight="1">
      <c r="A8" s="404" t="s">
        <v>41</v>
      </c>
      <c r="B8" s="404"/>
      <c r="C8" s="196">
        <v>110</v>
      </c>
      <c r="D8" s="196">
        <v>133</v>
      </c>
      <c r="E8" s="196">
        <v>243</v>
      </c>
      <c r="F8" s="196">
        <v>0</v>
      </c>
      <c r="G8" s="196">
        <v>0</v>
      </c>
      <c r="H8" s="196">
        <v>0</v>
      </c>
      <c r="I8" s="196">
        <f>F8+C8</f>
        <v>110</v>
      </c>
      <c r="J8" s="196">
        <f>G8+D8</f>
        <v>133</v>
      </c>
      <c r="K8" s="196">
        <f>SUM(I8:J8)</f>
        <v>243</v>
      </c>
      <c r="L8" s="344" t="s">
        <v>429</v>
      </c>
      <c r="M8" s="344"/>
    </row>
    <row r="9" spans="1:13" ht="19.5" customHeight="1">
      <c r="A9" s="400" t="s">
        <v>313</v>
      </c>
      <c r="B9" s="400"/>
      <c r="C9" s="105">
        <v>76</v>
      </c>
      <c r="D9" s="105">
        <v>87</v>
      </c>
      <c r="E9" s="105">
        <v>163</v>
      </c>
      <c r="F9" s="105">
        <v>11</v>
      </c>
      <c r="G9" s="105">
        <v>8</v>
      </c>
      <c r="H9" s="105">
        <v>19</v>
      </c>
      <c r="I9" s="105">
        <f aca="true" t="shared" si="0" ref="I9:I27">F9+C9</f>
        <v>87</v>
      </c>
      <c r="J9" s="105">
        <f aca="true" t="shared" si="1" ref="J9:J27">G9+D9</f>
        <v>95</v>
      </c>
      <c r="K9" s="105">
        <f aca="true" t="shared" si="2" ref="K9:K27">SUM(I9:J9)</f>
        <v>182</v>
      </c>
      <c r="L9" s="338" t="s">
        <v>375</v>
      </c>
      <c r="M9" s="338"/>
    </row>
    <row r="10" spans="1:13" ht="19.5" customHeight="1">
      <c r="A10" s="400" t="s">
        <v>43</v>
      </c>
      <c r="B10" s="400"/>
      <c r="C10" s="105">
        <v>128</v>
      </c>
      <c r="D10" s="105">
        <v>194</v>
      </c>
      <c r="E10" s="105">
        <v>322</v>
      </c>
      <c r="F10" s="105">
        <v>7</v>
      </c>
      <c r="G10" s="105">
        <v>7</v>
      </c>
      <c r="H10" s="105">
        <v>14</v>
      </c>
      <c r="I10" s="105">
        <f t="shared" si="0"/>
        <v>135</v>
      </c>
      <c r="J10" s="105">
        <f t="shared" si="1"/>
        <v>201</v>
      </c>
      <c r="K10" s="105">
        <f t="shared" si="2"/>
        <v>336</v>
      </c>
      <c r="L10" s="338" t="s">
        <v>171</v>
      </c>
      <c r="M10" s="338"/>
    </row>
    <row r="11" spans="1:13" ht="19.5" customHeight="1">
      <c r="A11" s="400" t="s">
        <v>228</v>
      </c>
      <c r="B11" s="400"/>
      <c r="C11" s="105">
        <v>76</v>
      </c>
      <c r="D11" s="105">
        <v>79</v>
      </c>
      <c r="E11" s="105">
        <v>155</v>
      </c>
      <c r="F11" s="105">
        <v>7</v>
      </c>
      <c r="G11" s="105">
        <v>8</v>
      </c>
      <c r="H11" s="105">
        <v>15</v>
      </c>
      <c r="I11" s="105">
        <f t="shared" si="0"/>
        <v>83</v>
      </c>
      <c r="J11" s="105">
        <f t="shared" si="1"/>
        <v>87</v>
      </c>
      <c r="K11" s="105">
        <f t="shared" si="2"/>
        <v>170</v>
      </c>
      <c r="L11" s="338" t="s">
        <v>305</v>
      </c>
      <c r="M11" s="338"/>
    </row>
    <row r="12" spans="1:17" ht="18" customHeight="1">
      <c r="A12" s="348" t="s">
        <v>608</v>
      </c>
      <c r="B12" s="153" t="s">
        <v>348</v>
      </c>
      <c r="C12" s="105">
        <v>88</v>
      </c>
      <c r="D12" s="105">
        <v>125</v>
      </c>
      <c r="E12" s="105">
        <v>213</v>
      </c>
      <c r="F12" s="105">
        <v>2</v>
      </c>
      <c r="G12" s="105">
        <v>2</v>
      </c>
      <c r="H12" s="105">
        <v>4</v>
      </c>
      <c r="I12" s="105">
        <f t="shared" si="0"/>
        <v>90</v>
      </c>
      <c r="J12" s="105">
        <f t="shared" si="1"/>
        <v>127</v>
      </c>
      <c r="K12" s="105">
        <f t="shared" si="2"/>
        <v>217</v>
      </c>
      <c r="L12" s="169" t="s">
        <v>564</v>
      </c>
      <c r="M12" s="351" t="s">
        <v>172</v>
      </c>
      <c r="Q12" s="205"/>
    </row>
    <row r="13" spans="1:13" ht="18" customHeight="1">
      <c r="A13" s="349"/>
      <c r="B13" s="153" t="s">
        <v>354</v>
      </c>
      <c r="C13" s="105">
        <v>156</v>
      </c>
      <c r="D13" s="105">
        <v>198</v>
      </c>
      <c r="E13" s="105">
        <v>354</v>
      </c>
      <c r="F13" s="105">
        <v>2</v>
      </c>
      <c r="G13" s="105">
        <v>2</v>
      </c>
      <c r="H13" s="105">
        <v>4</v>
      </c>
      <c r="I13" s="105">
        <f t="shared" si="0"/>
        <v>158</v>
      </c>
      <c r="J13" s="105">
        <f t="shared" si="1"/>
        <v>200</v>
      </c>
      <c r="K13" s="105">
        <f t="shared" si="2"/>
        <v>358</v>
      </c>
      <c r="L13" s="169" t="s">
        <v>565</v>
      </c>
      <c r="M13" s="352"/>
    </row>
    <row r="14" spans="1:13" ht="18" customHeight="1">
      <c r="A14" s="349"/>
      <c r="B14" s="153" t="s">
        <v>121</v>
      </c>
      <c r="C14" s="105">
        <v>57</v>
      </c>
      <c r="D14" s="105">
        <v>67</v>
      </c>
      <c r="E14" s="105">
        <v>124</v>
      </c>
      <c r="F14" s="105">
        <v>0</v>
      </c>
      <c r="G14" s="105">
        <v>0</v>
      </c>
      <c r="H14" s="105">
        <v>0</v>
      </c>
      <c r="I14" s="105">
        <f t="shared" si="0"/>
        <v>57</v>
      </c>
      <c r="J14" s="105">
        <f t="shared" si="1"/>
        <v>67</v>
      </c>
      <c r="K14" s="105">
        <f t="shared" si="2"/>
        <v>124</v>
      </c>
      <c r="L14" s="154" t="s">
        <v>566</v>
      </c>
      <c r="M14" s="352"/>
    </row>
    <row r="15" spans="1:13" ht="18" customHeight="1">
      <c r="A15" s="349"/>
      <c r="B15" s="153" t="s">
        <v>351</v>
      </c>
      <c r="C15" s="105">
        <v>127</v>
      </c>
      <c r="D15" s="105">
        <v>151</v>
      </c>
      <c r="E15" s="105">
        <v>278</v>
      </c>
      <c r="F15" s="105">
        <v>3</v>
      </c>
      <c r="G15" s="105">
        <v>4</v>
      </c>
      <c r="H15" s="105">
        <v>7</v>
      </c>
      <c r="I15" s="105">
        <f t="shared" si="0"/>
        <v>130</v>
      </c>
      <c r="J15" s="105">
        <f t="shared" si="1"/>
        <v>155</v>
      </c>
      <c r="K15" s="105">
        <f t="shared" si="2"/>
        <v>285</v>
      </c>
      <c r="L15" s="154" t="s">
        <v>376</v>
      </c>
      <c r="M15" s="352"/>
    </row>
    <row r="16" spans="1:13" ht="18" customHeight="1">
      <c r="A16" s="349"/>
      <c r="B16" s="153" t="s">
        <v>352</v>
      </c>
      <c r="C16" s="105">
        <v>85</v>
      </c>
      <c r="D16" s="105">
        <v>104</v>
      </c>
      <c r="E16" s="105">
        <v>189</v>
      </c>
      <c r="F16" s="105">
        <v>0</v>
      </c>
      <c r="G16" s="105">
        <v>0</v>
      </c>
      <c r="H16" s="105">
        <v>0</v>
      </c>
      <c r="I16" s="105">
        <f t="shared" si="0"/>
        <v>85</v>
      </c>
      <c r="J16" s="105">
        <f t="shared" si="1"/>
        <v>104</v>
      </c>
      <c r="K16" s="105">
        <f t="shared" si="2"/>
        <v>189</v>
      </c>
      <c r="L16" s="154" t="s">
        <v>377</v>
      </c>
      <c r="M16" s="352"/>
    </row>
    <row r="17" spans="1:13" ht="18" customHeight="1">
      <c r="A17" s="350"/>
      <c r="B17" s="153" t="s">
        <v>353</v>
      </c>
      <c r="C17" s="105">
        <v>67</v>
      </c>
      <c r="D17" s="105">
        <v>91</v>
      </c>
      <c r="E17" s="105">
        <v>158</v>
      </c>
      <c r="F17" s="105">
        <v>9</v>
      </c>
      <c r="G17" s="105">
        <v>10</v>
      </c>
      <c r="H17" s="105">
        <v>19</v>
      </c>
      <c r="I17" s="105">
        <f t="shared" si="0"/>
        <v>76</v>
      </c>
      <c r="J17" s="105">
        <f t="shared" si="1"/>
        <v>101</v>
      </c>
      <c r="K17" s="105">
        <f t="shared" si="2"/>
        <v>177</v>
      </c>
      <c r="L17" s="171" t="s">
        <v>378</v>
      </c>
      <c r="M17" s="353"/>
    </row>
    <row r="18" spans="1:13" ht="19.5" customHeight="1">
      <c r="A18" s="400" t="s">
        <v>52</v>
      </c>
      <c r="B18" s="400"/>
      <c r="C18" s="105">
        <v>65</v>
      </c>
      <c r="D18" s="105">
        <v>98</v>
      </c>
      <c r="E18" s="105">
        <v>163</v>
      </c>
      <c r="F18" s="105">
        <v>9</v>
      </c>
      <c r="G18" s="105">
        <v>7</v>
      </c>
      <c r="H18" s="105">
        <v>16</v>
      </c>
      <c r="I18" s="105">
        <f t="shared" si="0"/>
        <v>74</v>
      </c>
      <c r="J18" s="105">
        <f t="shared" si="1"/>
        <v>105</v>
      </c>
      <c r="K18" s="105">
        <f t="shared" si="2"/>
        <v>179</v>
      </c>
      <c r="L18" s="338" t="s">
        <v>379</v>
      </c>
      <c r="M18" s="338"/>
    </row>
    <row r="19" spans="1:13" ht="19.5" customHeight="1">
      <c r="A19" s="400" t="s">
        <v>53</v>
      </c>
      <c r="B19" s="400"/>
      <c r="C19" s="105">
        <v>110</v>
      </c>
      <c r="D19" s="105">
        <v>134</v>
      </c>
      <c r="E19" s="105">
        <v>244</v>
      </c>
      <c r="F19" s="105">
        <v>7</v>
      </c>
      <c r="G19" s="105">
        <v>8</v>
      </c>
      <c r="H19" s="105">
        <v>15</v>
      </c>
      <c r="I19" s="105">
        <f t="shared" si="0"/>
        <v>117</v>
      </c>
      <c r="J19" s="105">
        <f t="shared" si="1"/>
        <v>142</v>
      </c>
      <c r="K19" s="105">
        <f t="shared" si="2"/>
        <v>259</v>
      </c>
      <c r="L19" s="338" t="s">
        <v>173</v>
      </c>
      <c r="M19" s="338"/>
    </row>
    <row r="20" spans="1:13" ht="19.5" customHeight="1">
      <c r="A20" s="400" t="s">
        <v>54</v>
      </c>
      <c r="B20" s="400"/>
      <c r="C20" s="105">
        <v>103</v>
      </c>
      <c r="D20" s="105">
        <v>134</v>
      </c>
      <c r="E20" s="105">
        <v>237</v>
      </c>
      <c r="F20" s="105">
        <v>1</v>
      </c>
      <c r="G20" s="105">
        <v>1</v>
      </c>
      <c r="H20" s="105">
        <v>2</v>
      </c>
      <c r="I20" s="105">
        <f t="shared" si="0"/>
        <v>104</v>
      </c>
      <c r="J20" s="105">
        <f t="shared" si="1"/>
        <v>135</v>
      </c>
      <c r="K20" s="105">
        <f t="shared" si="2"/>
        <v>239</v>
      </c>
      <c r="L20" s="338" t="s">
        <v>174</v>
      </c>
      <c r="M20" s="338"/>
    </row>
    <row r="21" spans="1:13" ht="19.5" customHeight="1">
      <c r="A21" s="400" t="s">
        <v>314</v>
      </c>
      <c r="B21" s="400"/>
      <c r="C21" s="105">
        <v>95</v>
      </c>
      <c r="D21" s="105">
        <v>102</v>
      </c>
      <c r="E21" s="105">
        <v>197</v>
      </c>
      <c r="F21" s="105">
        <v>1</v>
      </c>
      <c r="G21" s="105">
        <v>1</v>
      </c>
      <c r="H21" s="105">
        <v>2</v>
      </c>
      <c r="I21" s="105">
        <f t="shared" si="0"/>
        <v>96</v>
      </c>
      <c r="J21" s="105">
        <f t="shared" si="1"/>
        <v>103</v>
      </c>
      <c r="K21" s="105">
        <f t="shared" si="2"/>
        <v>199</v>
      </c>
      <c r="L21" s="338" t="s">
        <v>175</v>
      </c>
      <c r="M21" s="338"/>
    </row>
    <row r="22" spans="1:13" ht="19.5" customHeight="1">
      <c r="A22" s="400" t="s">
        <v>315</v>
      </c>
      <c r="B22" s="400"/>
      <c r="C22" s="105">
        <v>70</v>
      </c>
      <c r="D22" s="105">
        <v>77</v>
      </c>
      <c r="E22" s="105">
        <v>147</v>
      </c>
      <c r="F22" s="105">
        <v>3</v>
      </c>
      <c r="G22" s="105">
        <v>4</v>
      </c>
      <c r="H22" s="105">
        <v>7</v>
      </c>
      <c r="I22" s="105">
        <f t="shared" si="0"/>
        <v>73</v>
      </c>
      <c r="J22" s="105">
        <f t="shared" si="1"/>
        <v>81</v>
      </c>
      <c r="K22" s="105">
        <f t="shared" si="2"/>
        <v>154</v>
      </c>
      <c r="L22" s="338" t="s">
        <v>176</v>
      </c>
      <c r="M22" s="338"/>
    </row>
    <row r="23" spans="1:13" ht="19.5" customHeight="1">
      <c r="A23" s="400" t="s">
        <v>57</v>
      </c>
      <c r="B23" s="400"/>
      <c r="C23" s="105">
        <v>41</v>
      </c>
      <c r="D23" s="105">
        <v>38</v>
      </c>
      <c r="E23" s="105">
        <v>79</v>
      </c>
      <c r="F23" s="105">
        <v>0</v>
      </c>
      <c r="G23" s="105">
        <v>0</v>
      </c>
      <c r="H23" s="105">
        <v>0</v>
      </c>
      <c r="I23" s="105">
        <f t="shared" si="0"/>
        <v>41</v>
      </c>
      <c r="J23" s="105">
        <f t="shared" si="1"/>
        <v>38</v>
      </c>
      <c r="K23" s="105">
        <f t="shared" si="2"/>
        <v>79</v>
      </c>
      <c r="L23" s="338" t="s">
        <v>380</v>
      </c>
      <c r="M23" s="338"/>
    </row>
    <row r="24" spans="1:13" ht="19.5" customHeight="1">
      <c r="A24" s="400" t="s">
        <v>58</v>
      </c>
      <c r="B24" s="400"/>
      <c r="C24" s="105">
        <v>75</v>
      </c>
      <c r="D24" s="105">
        <v>75</v>
      </c>
      <c r="E24" s="105">
        <v>150</v>
      </c>
      <c r="F24" s="105">
        <v>2</v>
      </c>
      <c r="G24" s="105">
        <v>2</v>
      </c>
      <c r="H24" s="105">
        <v>4</v>
      </c>
      <c r="I24" s="105">
        <f t="shared" si="0"/>
        <v>77</v>
      </c>
      <c r="J24" s="105">
        <f t="shared" si="1"/>
        <v>77</v>
      </c>
      <c r="K24" s="105">
        <f t="shared" si="2"/>
        <v>154</v>
      </c>
      <c r="L24" s="338" t="s">
        <v>178</v>
      </c>
      <c r="M24" s="338"/>
    </row>
    <row r="25" spans="1:13" ht="19.5" customHeight="1">
      <c r="A25" s="400" t="s">
        <v>229</v>
      </c>
      <c r="B25" s="400"/>
      <c r="C25" s="105">
        <v>80</v>
      </c>
      <c r="D25" s="105">
        <v>73</v>
      </c>
      <c r="E25" s="105">
        <v>153</v>
      </c>
      <c r="F25" s="105">
        <v>0</v>
      </c>
      <c r="G25" s="105">
        <v>0</v>
      </c>
      <c r="H25" s="105">
        <v>0</v>
      </c>
      <c r="I25" s="105">
        <f t="shared" si="0"/>
        <v>80</v>
      </c>
      <c r="J25" s="105">
        <f t="shared" si="1"/>
        <v>73</v>
      </c>
      <c r="K25" s="105">
        <f t="shared" si="2"/>
        <v>153</v>
      </c>
      <c r="L25" s="338" t="s">
        <v>179</v>
      </c>
      <c r="M25" s="338"/>
    </row>
    <row r="26" spans="1:13" ht="19.5" customHeight="1">
      <c r="A26" s="400" t="s">
        <v>60</v>
      </c>
      <c r="B26" s="400"/>
      <c r="C26" s="105">
        <v>90</v>
      </c>
      <c r="D26" s="105">
        <v>91</v>
      </c>
      <c r="E26" s="105">
        <v>181</v>
      </c>
      <c r="F26" s="105">
        <v>0</v>
      </c>
      <c r="G26" s="105">
        <v>0</v>
      </c>
      <c r="H26" s="105">
        <v>0</v>
      </c>
      <c r="I26" s="105">
        <f t="shared" si="0"/>
        <v>90</v>
      </c>
      <c r="J26" s="105">
        <f t="shared" si="1"/>
        <v>91</v>
      </c>
      <c r="K26" s="105">
        <f t="shared" si="2"/>
        <v>181</v>
      </c>
      <c r="L26" s="338" t="s">
        <v>180</v>
      </c>
      <c r="M26" s="338"/>
    </row>
    <row r="27" spans="1:13" ht="19.5" customHeight="1" thickBot="1">
      <c r="A27" s="401" t="s">
        <v>61</v>
      </c>
      <c r="B27" s="402"/>
      <c r="C27" s="108">
        <v>205</v>
      </c>
      <c r="D27" s="108">
        <v>260</v>
      </c>
      <c r="E27" s="108">
        <v>465</v>
      </c>
      <c r="F27" s="108">
        <v>0</v>
      </c>
      <c r="G27" s="108">
        <v>0</v>
      </c>
      <c r="H27" s="108">
        <v>0</v>
      </c>
      <c r="I27" s="108">
        <f t="shared" si="0"/>
        <v>205</v>
      </c>
      <c r="J27" s="108">
        <f t="shared" si="1"/>
        <v>260</v>
      </c>
      <c r="K27" s="108">
        <f t="shared" si="2"/>
        <v>465</v>
      </c>
      <c r="L27" s="355" t="s">
        <v>381</v>
      </c>
      <c r="M27" s="356"/>
    </row>
    <row r="28" spans="1:13" ht="19.5" customHeight="1" thickBot="1">
      <c r="A28" s="359" t="s">
        <v>25</v>
      </c>
      <c r="B28" s="359"/>
      <c r="C28" s="266">
        <f>SUM(C8:C27)</f>
        <v>1904</v>
      </c>
      <c r="D28" s="266">
        <f>SUM(D8:D27)</f>
        <v>2311</v>
      </c>
      <c r="E28" s="266">
        <f>SUM(E8:E27)</f>
        <v>4215</v>
      </c>
      <c r="F28" s="96">
        <f aca="true" t="shared" si="3" ref="F28:K28">SUM(F8:F27)</f>
        <v>64</v>
      </c>
      <c r="G28" s="96">
        <f t="shared" si="3"/>
        <v>64</v>
      </c>
      <c r="H28" s="96">
        <f t="shared" si="3"/>
        <v>128</v>
      </c>
      <c r="I28" s="266">
        <f t="shared" si="3"/>
        <v>1968</v>
      </c>
      <c r="J28" s="96">
        <f t="shared" si="3"/>
        <v>2375</v>
      </c>
      <c r="K28" s="96">
        <f t="shared" si="3"/>
        <v>4343</v>
      </c>
      <c r="L28" s="358" t="s">
        <v>298</v>
      </c>
      <c r="M28" s="358"/>
    </row>
    <row r="29" ht="13.5" thickTop="1"/>
  </sheetData>
  <sheetProtection/>
  <mergeCells count="44">
    <mergeCell ref="A1:M1"/>
    <mergeCell ref="A2:M2"/>
    <mergeCell ref="A3:F3"/>
    <mergeCell ref="G3:M3"/>
    <mergeCell ref="A4:B7"/>
    <mergeCell ref="C4:E4"/>
    <mergeCell ref="F4:H4"/>
    <mergeCell ref="I4:K4"/>
    <mergeCell ref="C5:E5"/>
    <mergeCell ref="F5:H5"/>
    <mergeCell ref="I5:K5"/>
    <mergeCell ref="L8:M8"/>
    <mergeCell ref="A9:B9"/>
    <mergeCell ref="L9:M9"/>
    <mergeCell ref="A10:B10"/>
    <mergeCell ref="L10:M10"/>
    <mergeCell ref="A8:B8"/>
    <mergeCell ref="L21:M21"/>
    <mergeCell ref="A11:B11"/>
    <mergeCell ref="L11:M11"/>
    <mergeCell ref="A12:A17"/>
    <mergeCell ref="M12:M17"/>
    <mergeCell ref="A18:B18"/>
    <mergeCell ref="L18:M18"/>
    <mergeCell ref="L22:M22"/>
    <mergeCell ref="A23:B23"/>
    <mergeCell ref="L23:M23"/>
    <mergeCell ref="A24:B24"/>
    <mergeCell ref="L24:M24"/>
    <mergeCell ref="A19:B19"/>
    <mergeCell ref="L19:M19"/>
    <mergeCell ref="A20:B20"/>
    <mergeCell ref="L20:M20"/>
    <mergeCell ref="A21:B21"/>
    <mergeCell ref="A28:B28"/>
    <mergeCell ref="L28:M28"/>
    <mergeCell ref="L4:M7"/>
    <mergeCell ref="A25:B25"/>
    <mergeCell ref="L25:M25"/>
    <mergeCell ref="A26:B26"/>
    <mergeCell ref="L26:M26"/>
    <mergeCell ref="A27:B27"/>
    <mergeCell ref="L27:M27"/>
    <mergeCell ref="A22:B22"/>
  </mergeCells>
  <printOptions horizontalCentered="1"/>
  <pageMargins left="0.5" right="0.5" top="0.75" bottom="0.5" header="0.75" footer="0.5"/>
  <pageSetup firstPageNumber="6" useFirstPageNumber="1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P30"/>
  <sheetViews>
    <sheetView rightToLeft="1" view="pageBreakPreview" zoomScale="90" zoomScaleSheetLayoutView="90" workbookViewId="0" topLeftCell="A1">
      <selection activeCell="D16" sqref="D16"/>
    </sheetView>
  </sheetViews>
  <sheetFormatPr defaultColWidth="9.140625" defaultRowHeight="12.75"/>
  <cols>
    <col min="1" max="1" width="4.7109375" style="42" customWidth="1"/>
    <col min="2" max="2" width="8.57421875" style="42" hidden="1" customWidth="1"/>
    <col min="3" max="3" width="13.7109375" style="42" customWidth="1"/>
    <col min="4" max="12" width="12.00390625" style="42" customWidth="1"/>
    <col min="13" max="13" width="16.7109375" style="42" bestFit="1" customWidth="1"/>
    <col min="14" max="14" width="17.421875" style="42" hidden="1" customWidth="1"/>
    <col min="15" max="15" width="11.57421875" style="42" customWidth="1"/>
    <col min="16" max="16384" width="9.140625" style="42" customWidth="1"/>
  </cols>
  <sheetData>
    <row r="1" spans="2:15" ht="20.25" customHeight="1">
      <c r="B1" s="396" t="s">
        <v>638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2:15" ht="30.75" customHeight="1">
      <c r="B2" s="396" t="s">
        <v>609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ht="18" customHeight="1" thickBot="1">
      <c r="A3" s="370" t="s">
        <v>473</v>
      </c>
      <c r="B3" s="370"/>
      <c r="C3" s="370"/>
      <c r="D3" s="370"/>
      <c r="E3" s="370"/>
      <c r="F3" s="370"/>
      <c r="G3" s="370"/>
      <c r="H3" s="370"/>
      <c r="I3" s="370"/>
      <c r="J3" s="371" t="s">
        <v>474</v>
      </c>
      <c r="K3" s="371"/>
      <c r="L3" s="371"/>
      <c r="M3" s="371"/>
      <c r="N3" s="371"/>
      <c r="O3" s="371"/>
    </row>
    <row r="4" spans="1:15" ht="16.5" customHeight="1" thickTop="1">
      <c r="A4" s="375" t="s">
        <v>101</v>
      </c>
      <c r="B4" s="375"/>
      <c r="C4" s="375"/>
      <c r="D4" s="365" t="s">
        <v>231</v>
      </c>
      <c r="E4" s="365"/>
      <c r="F4" s="365"/>
      <c r="G4" s="365"/>
      <c r="H4" s="365"/>
      <c r="I4" s="365"/>
      <c r="J4" s="365"/>
      <c r="K4" s="365"/>
      <c r="L4" s="365"/>
      <c r="M4" s="375" t="s">
        <v>345</v>
      </c>
      <c r="N4" s="375"/>
      <c r="O4" s="375"/>
    </row>
    <row r="5" spans="1:15" ht="21" customHeight="1">
      <c r="A5" s="364"/>
      <c r="B5" s="364"/>
      <c r="C5" s="364"/>
      <c r="D5" s="366" t="s">
        <v>186</v>
      </c>
      <c r="E5" s="366"/>
      <c r="F5" s="366"/>
      <c r="G5" s="366"/>
      <c r="H5" s="366"/>
      <c r="I5" s="366"/>
      <c r="J5" s="366"/>
      <c r="K5" s="366"/>
      <c r="L5" s="366"/>
      <c r="M5" s="364"/>
      <c r="N5" s="364"/>
      <c r="O5" s="364"/>
    </row>
    <row r="6" spans="1:16" ht="18" customHeight="1">
      <c r="A6" s="364"/>
      <c r="B6" s="364"/>
      <c r="C6" s="364"/>
      <c r="D6" s="366" t="s">
        <v>104</v>
      </c>
      <c r="E6" s="366"/>
      <c r="F6" s="366"/>
      <c r="G6" s="366" t="s">
        <v>105</v>
      </c>
      <c r="H6" s="366"/>
      <c r="I6" s="366"/>
      <c r="J6" s="366" t="s">
        <v>25</v>
      </c>
      <c r="K6" s="366"/>
      <c r="L6" s="366"/>
      <c r="M6" s="364"/>
      <c r="N6" s="364"/>
      <c r="O6" s="364"/>
      <c r="P6" s="44"/>
    </row>
    <row r="7" spans="1:15" ht="16.5" customHeight="1">
      <c r="A7" s="364"/>
      <c r="B7" s="364"/>
      <c r="C7" s="364"/>
      <c r="D7" s="366" t="s">
        <v>182</v>
      </c>
      <c r="E7" s="366"/>
      <c r="F7" s="366"/>
      <c r="G7" s="366" t="s">
        <v>183</v>
      </c>
      <c r="H7" s="366"/>
      <c r="I7" s="366"/>
      <c r="J7" s="366" t="s">
        <v>298</v>
      </c>
      <c r="K7" s="366"/>
      <c r="L7" s="366"/>
      <c r="M7" s="364"/>
      <c r="N7" s="364"/>
      <c r="O7" s="364"/>
    </row>
    <row r="8" spans="1:15" ht="16.5" customHeight="1">
      <c r="A8" s="364"/>
      <c r="B8" s="364"/>
      <c r="C8" s="364"/>
      <c r="D8" s="136" t="s">
        <v>128</v>
      </c>
      <c r="E8" s="136" t="s">
        <v>27</v>
      </c>
      <c r="F8" s="136" t="s">
        <v>25</v>
      </c>
      <c r="G8" s="136" t="s">
        <v>128</v>
      </c>
      <c r="H8" s="136" t="s">
        <v>27</v>
      </c>
      <c r="I8" s="136" t="s">
        <v>25</v>
      </c>
      <c r="J8" s="136" t="s">
        <v>128</v>
      </c>
      <c r="K8" s="136" t="s">
        <v>27</v>
      </c>
      <c r="L8" s="136" t="s">
        <v>28</v>
      </c>
      <c r="M8" s="364"/>
      <c r="N8" s="364"/>
      <c r="O8" s="364"/>
    </row>
    <row r="9" spans="1:15" s="41" customFormat="1" ht="16.5" customHeight="1" thickBot="1">
      <c r="A9" s="376"/>
      <c r="B9" s="376"/>
      <c r="C9" s="376"/>
      <c r="D9" s="134" t="s">
        <v>296</v>
      </c>
      <c r="E9" s="134" t="s">
        <v>297</v>
      </c>
      <c r="F9" s="134" t="s">
        <v>298</v>
      </c>
      <c r="G9" s="134" t="s">
        <v>296</v>
      </c>
      <c r="H9" s="134" t="s">
        <v>297</v>
      </c>
      <c r="I9" s="134" t="s">
        <v>298</v>
      </c>
      <c r="J9" s="134" t="s">
        <v>296</v>
      </c>
      <c r="K9" s="134" t="s">
        <v>297</v>
      </c>
      <c r="L9" s="134" t="s">
        <v>298</v>
      </c>
      <c r="M9" s="376"/>
      <c r="N9" s="376"/>
      <c r="O9" s="376"/>
    </row>
    <row r="10" spans="1:15" s="41" customFormat="1" ht="19.5" customHeight="1">
      <c r="A10" s="412" t="s">
        <v>41</v>
      </c>
      <c r="B10" s="412"/>
      <c r="C10" s="412"/>
      <c r="D10" s="196">
        <v>352</v>
      </c>
      <c r="E10" s="196">
        <v>395</v>
      </c>
      <c r="F10" s="196">
        <f>SUM(D10:E10)</f>
        <v>747</v>
      </c>
      <c r="G10" s="196">
        <v>336</v>
      </c>
      <c r="H10" s="196">
        <v>384</v>
      </c>
      <c r="I10" s="196">
        <f>SUM(G10:H10)</f>
        <v>720</v>
      </c>
      <c r="J10" s="196">
        <f>D10+G10</f>
        <v>688</v>
      </c>
      <c r="K10" s="196">
        <f>E10+H10</f>
        <v>779</v>
      </c>
      <c r="L10" s="196">
        <f>SUM(J10:K10)</f>
        <v>1467</v>
      </c>
      <c r="M10" s="416" t="s">
        <v>429</v>
      </c>
      <c r="N10" s="416"/>
      <c r="O10" s="416"/>
    </row>
    <row r="11" spans="1:15" ht="19.5" customHeight="1">
      <c r="A11" s="347" t="s">
        <v>42</v>
      </c>
      <c r="B11" s="347"/>
      <c r="C11" s="347"/>
      <c r="D11" s="105">
        <v>171</v>
      </c>
      <c r="E11" s="105">
        <v>193</v>
      </c>
      <c r="F11" s="105">
        <f aca="true" t="shared" si="0" ref="F11:F29">SUM(D11:E11)</f>
        <v>364</v>
      </c>
      <c r="G11" s="105">
        <v>126</v>
      </c>
      <c r="H11" s="105">
        <v>140</v>
      </c>
      <c r="I11" s="105">
        <f aca="true" t="shared" si="1" ref="I11:I29">SUM(G11:H11)</f>
        <v>266</v>
      </c>
      <c r="J11" s="105">
        <f aca="true" t="shared" si="2" ref="J11:J30">D11+G11</f>
        <v>297</v>
      </c>
      <c r="K11" s="105">
        <f aca="true" t="shared" si="3" ref="K11:K30">E11+H11</f>
        <v>333</v>
      </c>
      <c r="L11" s="105">
        <f aca="true" t="shared" si="4" ref="L11:L30">SUM(J11:K11)</f>
        <v>630</v>
      </c>
      <c r="M11" s="338" t="s">
        <v>375</v>
      </c>
      <c r="N11" s="338"/>
      <c r="O11" s="338"/>
    </row>
    <row r="12" spans="1:15" ht="19.5" customHeight="1">
      <c r="A12" s="347" t="s">
        <v>43</v>
      </c>
      <c r="B12" s="347"/>
      <c r="C12" s="347"/>
      <c r="D12" s="105">
        <v>438</v>
      </c>
      <c r="E12" s="105">
        <v>369</v>
      </c>
      <c r="F12" s="105">
        <f t="shared" si="0"/>
        <v>807</v>
      </c>
      <c r="G12" s="105">
        <v>327</v>
      </c>
      <c r="H12" s="105">
        <v>396</v>
      </c>
      <c r="I12" s="105">
        <f t="shared" si="1"/>
        <v>723</v>
      </c>
      <c r="J12" s="105">
        <f t="shared" si="2"/>
        <v>765</v>
      </c>
      <c r="K12" s="105">
        <f t="shared" si="3"/>
        <v>765</v>
      </c>
      <c r="L12" s="105">
        <f t="shared" si="4"/>
        <v>1530</v>
      </c>
      <c r="M12" s="338" t="s">
        <v>171</v>
      </c>
      <c r="N12" s="338"/>
      <c r="O12" s="338"/>
    </row>
    <row r="13" spans="1:15" ht="19.5" customHeight="1">
      <c r="A13" s="347" t="s">
        <v>228</v>
      </c>
      <c r="B13" s="347"/>
      <c r="C13" s="347"/>
      <c r="D13" s="105">
        <v>290</v>
      </c>
      <c r="E13" s="105">
        <v>274</v>
      </c>
      <c r="F13" s="105">
        <f t="shared" si="0"/>
        <v>564</v>
      </c>
      <c r="G13" s="105">
        <v>268</v>
      </c>
      <c r="H13" s="105">
        <v>257</v>
      </c>
      <c r="I13" s="105">
        <f t="shared" si="1"/>
        <v>525</v>
      </c>
      <c r="J13" s="105">
        <f t="shared" si="2"/>
        <v>558</v>
      </c>
      <c r="K13" s="105">
        <f t="shared" si="3"/>
        <v>531</v>
      </c>
      <c r="L13" s="105">
        <f t="shared" si="4"/>
        <v>1089</v>
      </c>
      <c r="M13" s="338" t="s">
        <v>305</v>
      </c>
      <c r="N13" s="338"/>
      <c r="O13" s="338"/>
    </row>
    <row r="14" spans="1:15" ht="19.5" customHeight="1">
      <c r="A14" s="348" t="s">
        <v>608</v>
      </c>
      <c r="B14" s="388" t="s">
        <v>45</v>
      </c>
      <c r="C14" s="203" t="s">
        <v>263</v>
      </c>
      <c r="D14" s="105">
        <v>256</v>
      </c>
      <c r="E14" s="105">
        <v>227</v>
      </c>
      <c r="F14" s="105">
        <f t="shared" si="0"/>
        <v>483</v>
      </c>
      <c r="G14" s="105">
        <v>355</v>
      </c>
      <c r="H14" s="105">
        <v>312</v>
      </c>
      <c r="I14" s="105">
        <f t="shared" si="1"/>
        <v>667</v>
      </c>
      <c r="J14" s="105">
        <f t="shared" si="2"/>
        <v>611</v>
      </c>
      <c r="K14" s="105">
        <f t="shared" si="3"/>
        <v>539</v>
      </c>
      <c r="L14" s="105">
        <f t="shared" si="4"/>
        <v>1150</v>
      </c>
      <c r="M14" s="169" t="s">
        <v>564</v>
      </c>
      <c r="N14" s="417" t="s">
        <v>172</v>
      </c>
      <c r="O14" s="351" t="s">
        <v>172</v>
      </c>
    </row>
    <row r="15" spans="1:15" ht="19.5" customHeight="1">
      <c r="A15" s="349"/>
      <c r="B15" s="389"/>
      <c r="C15" s="203" t="s">
        <v>264</v>
      </c>
      <c r="D15" s="105">
        <v>383</v>
      </c>
      <c r="E15" s="105">
        <v>369</v>
      </c>
      <c r="F15" s="105">
        <f t="shared" si="0"/>
        <v>752</v>
      </c>
      <c r="G15" s="105">
        <v>316</v>
      </c>
      <c r="H15" s="105">
        <v>294</v>
      </c>
      <c r="I15" s="105">
        <f t="shared" si="1"/>
        <v>610</v>
      </c>
      <c r="J15" s="105">
        <f t="shared" si="2"/>
        <v>699</v>
      </c>
      <c r="K15" s="105">
        <f t="shared" si="3"/>
        <v>663</v>
      </c>
      <c r="L15" s="105">
        <f t="shared" si="4"/>
        <v>1362</v>
      </c>
      <c r="M15" s="169" t="s">
        <v>565</v>
      </c>
      <c r="N15" s="417"/>
      <c r="O15" s="352"/>
    </row>
    <row r="16" spans="1:15" ht="19.5" customHeight="1">
      <c r="A16" s="349"/>
      <c r="B16" s="389"/>
      <c r="C16" s="203" t="s">
        <v>269</v>
      </c>
      <c r="D16" s="105">
        <v>502</v>
      </c>
      <c r="E16" s="105">
        <v>303</v>
      </c>
      <c r="F16" s="105">
        <f t="shared" si="0"/>
        <v>805</v>
      </c>
      <c r="G16" s="105">
        <v>531</v>
      </c>
      <c r="H16" s="105">
        <v>515</v>
      </c>
      <c r="I16" s="105">
        <f t="shared" si="1"/>
        <v>1046</v>
      </c>
      <c r="J16" s="105">
        <f t="shared" si="2"/>
        <v>1033</v>
      </c>
      <c r="K16" s="105">
        <f t="shared" si="3"/>
        <v>818</v>
      </c>
      <c r="L16" s="105">
        <f t="shared" si="4"/>
        <v>1851</v>
      </c>
      <c r="M16" s="154" t="s">
        <v>566</v>
      </c>
      <c r="N16" s="417"/>
      <c r="O16" s="352"/>
    </row>
    <row r="17" spans="1:15" ht="19.5" customHeight="1">
      <c r="A17" s="349"/>
      <c r="B17" s="389"/>
      <c r="C17" s="203" t="s">
        <v>266</v>
      </c>
      <c r="D17" s="105">
        <v>91</v>
      </c>
      <c r="E17" s="105">
        <v>84</v>
      </c>
      <c r="F17" s="105">
        <f t="shared" si="0"/>
        <v>175</v>
      </c>
      <c r="G17" s="105">
        <v>128</v>
      </c>
      <c r="H17" s="105">
        <v>102</v>
      </c>
      <c r="I17" s="105">
        <f t="shared" si="1"/>
        <v>230</v>
      </c>
      <c r="J17" s="105">
        <f t="shared" si="2"/>
        <v>219</v>
      </c>
      <c r="K17" s="105">
        <f t="shared" si="3"/>
        <v>186</v>
      </c>
      <c r="L17" s="105">
        <f t="shared" si="4"/>
        <v>405</v>
      </c>
      <c r="M17" s="154" t="s">
        <v>376</v>
      </c>
      <c r="N17" s="417"/>
      <c r="O17" s="352"/>
    </row>
    <row r="18" spans="1:15" ht="19.5" customHeight="1">
      <c r="A18" s="349"/>
      <c r="B18" s="389"/>
      <c r="C18" s="203" t="s">
        <v>267</v>
      </c>
      <c r="D18" s="105">
        <v>195</v>
      </c>
      <c r="E18" s="105">
        <v>187</v>
      </c>
      <c r="F18" s="105">
        <f t="shared" si="0"/>
        <v>382</v>
      </c>
      <c r="G18" s="105">
        <v>196</v>
      </c>
      <c r="H18" s="105">
        <v>207</v>
      </c>
      <c r="I18" s="105">
        <f t="shared" si="1"/>
        <v>403</v>
      </c>
      <c r="J18" s="105">
        <f t="shared" si="2"/>
        <v>391</v>
      </c>
      <c r="K18" s="105">
        <f t="shared" si="3"/>
        <v>394</v>
      </c>
      <c r="L18" s="105">
        <f t="shared" si="4"/>
        <v>785</v>
      </c>
      <c r="M18" s="154" t="s">
        <v>377</v>
      </c>
      <c r="N18" s="417"/>
      <c r="O18" s="352"/>
    </row>
    <row r="19" spans="1:15" ht="19.5" customHeight="1">
      <c r="A19" s="350"/>
      <c r="B19" s="390"/>
      <c r="C19" s="208" t="s">
        <v>270</v>
      </c>
      <c r="D19" s="105">
        <v>364</v>
      </c>
      <c r="E19" s="105">
        <v>285</v>
      </c>
      <c r="F19" s="105">
        <f t="shared" si="0"/>
        <v>649</v>
      </c>
      <c r="G19" s="105">
        <v>349</v>
      </c>
      <c r="H19" s="105">
        <v>361</v>
      </c>
      <c r="I19" s="105">
        <f t="shared" si="1"/>
        <v>710</v>
      </c>
      <c r="J19" s="105">
        <f t="shared" si="2"/>
        <v>713</v>
      </c>
      <c r="K19" s="105">
        <f t="shared" si="3"/>
        <v>646</v>
      </c>
      <c r="L19" s="105">
        <f t="shared" si="4"/>
        <v>1359</v>
      </c>
      <c r="M19" s="171" t="s">
        <v>378</v>
      </c>
      <c r="N19" s="417"/>
      <c r="O19" s="353"/>
    </row>
    <row r="20" spans="1:15" ht="19.5" customHeight="1">
      <c r="A20" s="347" t="s">
        <v>307</v>
      </c>
      <c r="B20" s="347"/>
      <c r="C20" s="347"/>
      <c r="D20" s="105">
        <v>38</v>
      </c>
      <c r="E20" s="105">
        <v>48</v>
      </c>
      <c r="F20" s="105">
        <f t="shared" si="0"/>
        <v>86</v>
      </c>
      <c r="G20" s="105">
        <v>38</v>
      </c>
      <c r="H20" s="105">
        <v>51</v>
      </c>
      <c r="I20" s="105">
        <f t="shared" si="1"/>
        <v>89</v>
      </c>
      <c r="J20" s="105">
        <f t="shared" si="2"/>
        <v>76</v>
      </c>
      <c r="K20" s="105">
        <f t="shared" si="3"/>
        <v>99</v>
      </c>
      <c r="L20" s="105">
        <f t="shared" si="4"/>
        <v>175</v>
      </c>
      <c r="M20" s="414" t="s">
        <v>403</v>
      </c>
      <c r="N20" s="414"/>
      <c r="O20" s="414"/>
    </row>
    <row r="21" spans="1:15" ht="19.5" customHeight="1">
      <c r="A21" s="347" t="s">
        <v>53</v>
      </c>
      <c r="B21" s="347"/>
      <c r="C21" s="347"/>
      <c r="D21" s="105">
        <v>253</v>
      </c>
      <c r="E21" s="105">
        <v>230</v>
      </c>
      <c r="F21" s="105">
        <f t="shared" si="0"/>
        <v>483</v>
      </c>
      <c r="G21" s="105">
        <v>242</v>
      </c>
      <c r="H21" s="105">
        <v>215</v>
      </c>
      <c r="I21" s="105">
        <f t="shared" si="1"/>
        <v>457</v>
      </c>
      <c r="J21" s="105">
        <f t="shared" si="2"/>
        <v>495</v>
      </c>
      <c r="K21" s="105">
        <f t="shared" si="3"/>
        <v>445</v>
      </c>
      <c r="L21" s="105">
        <f t="shared" si="4"/>
        <v>940</v>
      </c>
      <c r="M21" s="151"/>
      <c r="N21" s="414" t="s">
        <v>369</v>
      </c>
      <c r="O21" s="414"/>
    </row>
    <row r="22" spans="1:15" ht="19.5" customHeight="1">
      <c r="A22" s="347" t="s">
        <v>54</v>
      </c>
      <c r="B22" s="347"/>
      <c r="C22" s="347"/>
      <c r="D22" s="105">
        <v>297</v>
      </c>
      <c r="E22" s="105">
        <v>327</v>
      </c>
      <c r="F22" s="105">
        <f t="shared" si="0"/>
        <v>624</v>
      </c>
      <c r="G22" s="105">
        <v>286</v>
      </c>
      <c r="H22" s="105">
        <v>298</v>
      </c>
      <c r="I22" s="105">
        <f t="shared" si="1"/>
        <v>584</v>
      </c>
      <c r="J22" s="105">
        <f t="shared" si="2"/>
        <v>583</v>
      </c>
      <c r="K22" s="105">
        <f t="shared" si="3"/>
        <v>625</v>
      </c>
      <c r="L22" s="105">
        <f t="shared" si="4"/>
        <v>1208</v>
      </c>
      <c r="M22" s="151"/>
      <c r="N22" s="414" t="s">
        <v>370</v>
      </c>
      <c r="O22" s="414"/>
    </row>
    <row r="23" spans="1:15" ht="19.5" customHeight="1">
      <c r="A23" s="347" t="s">
        <v>55</v>
      </c>
      <c r="B23" s="347"/>
      <c r="C23" s="347"/>
      <c r="D23" s="105">
        <v>302</v>
      </c>
      <c r="E23" s="105">
        <v>268</v>
      </c>
      <c r="F23" s="105">
        <f t="shared" si="0"/>
        <v>570</v>
      </c>
      <c r="G23" s="105">
        <v>271</v>
      </c>
      <c r="H23" s="105">
        <v>240</v>
      </c>
      <c r="I23" s="105">
        <f t="shared" si="1"/>
        <v>511</v>
      </c>
      <c r="J23" s="105">
        <f t="shared" si="2"/>
        <v>573</v>
      </c>
      <c r="K23" s="105">
        <f t="shared" si="3"/>
        <v>508</v>
      </c>
      <c r="L23" s="105">
        <f t="shared" si="4"/>
        <v>1081</v>
      </c>
      <c r="M23" s="151"/>
      <c r="N23" s="414" t="s">
        <v>404</v>
      </c>
      <c r="O23" s="414"/>
    </row>
    <row r="24" spans="1:15" ht="19.5" customHeight="1">
      <c r="A24" s="347" t="s">
        <v>134</v>
      </c>
      <c r="B24" s="347"/>
      <c r="C24" s="347"/>
      <c r="D24" s="105">
        <v>273</v>
      </c>
      <c r="E24" s="105">
        <v>288</v>
      </c>
      <c r="F24" s="105">
        <f t="shared" si="0"/>
        <v>561</v>
      </c>
      <c r="G24" s="105">
        <v>267</v>
      </c>
      <c r="H24" s="105">
        <v>297</v>
      </c>
      <c r="I24" s="105">
        <f t="shared" si="1"/>
        <v>564</v>
      </c>
      <c r="J24" s="105">
        <f t="shared" si="2"/>
        <v>540</v>
      </c>
      <c r="K24" s="105">
        <f t="shared" si="3"/>
        <v>585</v>
      </c>
      <c r="L24" s="105">
        <f t="shared" si="4"/>
        <v>1125</v>
      </c>
      <c r="M24" s="151"/>
      <c r="N24" s="414" t="s">
        <v>405</v>
      </c>
      <c r="O24" s="414"/>
    </row>
    <row r="25" spans="1:15" ht="19.5" customHeight="1">
      <c r="A25" s="347" t="s">
        <v>57</v>
      </c>
      <c r="B25" s="347"/>
      <c r="C25" s="347"/>
      <c r="D25" s="105">
        <v>102</v>
      </c>
      <c r="E25" s="105">
        <v>64</v>
      </c>
      <c r="F25" s="105">
        <f t="shared" si="0"/>
        <v>166</v>
      </c>
      <c r="G25" s="105">
        <v>88</v>
      </c>
      <c r="H25" s="105">
        <v>94</v>
      </c>
      <c r="I25" s="105">
        <f t="shared" si="1"/>
        <v>182</v>
      </c>
      <c r="J25" s="105">
        <f t="shared" si="2"/>
        <v>190</v>
      </c>
      <c r="K25" s="105">
        <f t="shared" si="3"/>
        <v>158</v>
      </c>
      <c r="L25" s="105">
        <f t="shared" si="4"/>
        <v>348</v>
      </c>
      <c r="M25" s="151"/>
      <c r="N25" s="414" t="s">
        <v>371</v>
      </c>
      <c r="O25" s="414"/>
    </row>
    <row r="26" spans="1:15" ht="19.5" customHeight="1">
      <c r="A26" s="347" t="s">
        <v>58</v>
      </c>
      <c r="B26" s="347"/>
      <c r="C26" s="347"/>
      <c r="D26" s="105">
        <v>282</v>
      </c>
      <c r="E26" s="105">
        <v>249</v>
      </c>
      <c r="F26" s="105">
        <f t="shared" si="0"/>
        <v>531</v>
      </c>
      <c r="G26" s="105">
        <v>230</v>
      </c>
      <c r="H26" s="105">
        <v>208</v>
      </c>
      <c r="I26" s="105">
        <f t="shared" si="1"/>
        <v>438</v>
      </c>
      <c r="J26" s="105">
        <f t="shared" si="2"/>
        <v>512</v>
      </c>
      <c r="K26" s="105">
        <f t="shared" si="3"/>
        <v>457</v>
      </c>
      <c r="L26" s="105">
        <f t="shared" si="4"/>
        <v>969</v>
      </c>
      <c r="M26" s="151"/>
      <c r="N26" s="414" t="s">
        <v>178</v>
      </c>
      <c r="O26" s="414"/>
    </row>
    <row r="27" spans="1:15" ht="19.5" customHeight="1">
      <c r="A27" s="347" t="s">
        <v>229</v>
      </c>
      <c r="B27" s="347"/>
      <c r="C27" s="347"/>
      <c r="D27" s="105">
        <v>306</v>
      </c>
      <c r="E27" s="105">
        <v>274</v>
      </c>
      <c r="F27" s="105">
        <f t="shared" si="0"/>
        <v>580</v>
      </c>
      <c r="G27" s="105">
        <v>324</v>
      </c>
      <c r="H27" s="105">
        <v>315</v>
      </c>
      <c r="I27" s="105">
        <f t="shared" si="1"/>
        <v>639</v>
      </c>
      <c r="J27" s="105">
        <f t="shared" si="2"/>
        <v>630</v>
      </c>
      <c r="K27" s="105">
        <f t="shared" si="3"/>
        <v>589</v>
      </c>
      <c r="L27" s="105">
        <f t="shared" si="4"/>
        <v>1219</v>
      </c>
      <c r="M27" s="151"/>
      <c r="N27" s="414" t="s">
        <v>179</v>
      </c>
      <c r="O27" s="414"/>
    </row>
    <row r="28" spans="1:15" ht="18.75" customHeight="1">
      <c r="A28" s="347" t="s">
        <v>60</v>
      </c>
      <c r="B28" s="347"/>
      <c r="C28" s="347"/>
      <c r="D28" s="105">
        <v>127</v>
      </c>
      <c r="E28" s="105">
        <v>92</v>
      </c>
      <c r="F28" s="105">
        <f t="shared" si="0"/>
        <v>219</v>
      </c>
      <c r="G28" s="105">
        <v>149</v>
      </c>
      <c r="H28" s="105">
        <v>130</v>
      </c>
      <c r="I28" s="105">
        <f t="shared" si="1"/>
        <v>279</v>
      </c>
      <c r="J28" s="105">
        <f t="shared" si="2"/>
        <v>276</v>
      </c>
      <c r="K28" s="105">
        <f t="shared" si="3"/>
        <v>222</v>
      </c>
      <c r="L28" s="105">
        <f t="shared" si="4"/>
        <v>498</v>
      </c>
      <c r="M28" s="151"/>
      <c r="N28" s="414" t="s">
        <v>372</v>
      </c>
      <c r="O28" s="414"/>
    </row>
    <row r="29" spans="1:15" ht="19.5" customHeight="1" thickBot="1">
      <c r="A29" s="413" t="s">
        <v>61</v>
      </c>
      <c r="B29" s="413"/>
      <c r="C29" s="413"/>
      <c r="D29" s="107">
        <v>597</v>
      </c>
      <c r="E29" s="107">
        <v>548</v>
      </c>
      <c r="F29" s="107">
        <f t="shared" si="0"/>
        <v>1145</v>
      </c>
      <c r="G29" s="107">
        <v>534</v>
      </c>
      <c r="H29" s="107">
        <v>508</v>
      </c>
      <c r="I29" s="107">
        <f t="shared" si="1"/>
        <v>1042</v>
      </c>
      <c r="J29" s="107">
        <f t="shared" si="2"/>
        <v>1131</v>
      </c>
      <c r="K29" s="107">
        <f t="shared" si="3"/>
        <v>1056</v>
      </c>
      <c r="L29" s="107">
        <f t="shared" si="4"/>
        <v>2187</v>
      </c>
      <c r="M29" s="152"/>
      <c r="N29" s="415" t="s">
        <v>406</v>
      </c>
      <c r="O29" s="415"/>
    </row>
    <row r="30" spans="1:15" ht="19.5" customHeight="1" thickBot="1">
      <c r="A30" s="231"/>
      <c r="B30" s="358" t="s">
        <v>25</v>
      </c>
      <c r="C30" s="358"/>
      <c r="D30" s="96">
        <f aca="true" t="shared" si="5" ref="D30:I30">SUM(D10:D29)</f>
        <v>5619</v>
      </c>
      <c r="E30" s="96">
        <f t="shared" si="5"/>
        <v>5074</v>
      </c>
      <c r="F30" s="96">
        <f t="shared" si="5"/>
        <v>10693</v>
      </c>
      <c r="G30" s="96">
        <f t="shared" si="5"/>
        <v>5361</v>
      </c>
      <c r="H30" s="96">
        <f t="shared" si="5"/>
        <v>5324</v>
      </c>
      <c r="I30" s="96">
        <f t="shared" si="5"/>
        <v>10685</v>
      </c>
      <c r="J30" s="239">
        <f t="shared" si="2"/>
        <v>10980</v>
      </c>
      <c r="K30" s="239">
        <f t="shared" si="3"/>
        <v>10398</v>
      </c>
      <c r="L30" s="239">
        <f t="shared" si="4"/>
        <v>21378</v>
      </c>
      <c r="M30" s="358" t="s">
        <v>298</v>
      </c>
      <c r="N30" s="358"/>
      <c r="O30" s="358"/>
    </row>
    <row r="31" ht="13.5" thickTop="1"/>
    <row r="33" ht="33" customHeight="1"/>
    <row r="34" ht="27.75" customHeight="1"/>
    <row r="35" ht="16.5" customHeight="1"/>
    <row r="36" ht="15.75" customHeight="1"/>
    <row r="38" ht="15.75" customHeight="1"/>
  </sheetData>
  <sheetProtection/>
  <protectedRanges>
    <protectedRange sqref="O20" name="نطاق1_1_2"/>
  </protectedRanges>
  <mergeCells count="48">
    <mergeCell ref="B1:O1"/>
    <mergeCell ref="B2:O2"/>
    <mergeCell ref="J3:O3"/>
    <mergeCell ref="D6:F6"/>
    <mergeCell ref="G6:I6"/>
    <mergeCell ref="J6:L6"/>
    <mergeCell ref="A3:I3"/>
    <mergeCell ref="D7:F7"/>
    <mergeCell ref="G7:I7"/>
    <mergeCell ref="J7:L7"/>
    <mergeCell ref="B14:B19"/>
    <mergeCell ref="N14:N19"/>
    <mergeCell ref="A4:C9"/>
    <mergeCell ref="D4:L4"/>
    <mergeCell ref="M4:O9"/>
    <mergeCell ref="D5:L5"/>
    <mergeCell ref="O14:O19"/>
    <mergeCell ref="M10:O10"/>
    <mergeCell ref="M11:O11"/>
    <mergeCell ref="N22:O22"/>
    <mergeCell ref="N23:O23"/>
    <mergeCell ref="M20:O20"/>
    <mergeCell ref="N21:O21"/>
    <mergeCell ref="M12:O12"/>
    <mergeCell ref="M13:O13"/>
    <mergeCell ref="M30:O30"/>
    <mergeCell ref="N28:O28"/>
    <mergeCell ref="N29:O29"/>
    <mergeCell ref="N26:O26"/>
    <mergeCell ref="N27:O27"/>
    <mergeCell ref="N24:O24"/>
    <mergeCell ref="N25:O25"/>
    <mergeCell ref="A21:C21"/>
    <mergeCell ref="A22:C22"/>
    <mergeCell ref="A23:C23"/>
    <mergeCell ref="A24:C24"/>
    <mergeCell ref="B30:C30"/>
    <mergeCell ref="A25:C25"/>
    <mergeCell ref="A26:C26"/>
    <mergeCell ref="A27:C27"/>
    <mergeCell ref="A28:C28"/>
    <mergeCell ref="A29:C29"/>
    <mergeCell ref="A10:C10"/>
    <mergeCell ref="A11:C11"/>
    <mergeCell ref="A12:C12"/>
    <mergeCell ref="A13:C13"/>
    <mergeCell ref="A14:A19"/>
    <mergeCell ref="A20:C20"/>
  </mergeCells>
  <printOptions horizontalCentered="1"/>
  <pageMargins left="0.5118110236220472" right="0.5118110236220472" top="0.7086614173228347" bottom="0.7086614173228347" header="0.5118110236220472" footer="0.5118110236220472"/>
  <pageSetup firstPageNumber="6" useFirstPageNumber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O49"/>
  <sheetViews>
    <sheetView rightToLeft="1" view="pageBreakPreview" zoomScale="90" zoomScaleNormal="75" zoomScaleSheetLayoutView="90" zoomScalePageLayoutView="0" workbookViewId="0" topLeftCell="A1">
      <selection activeCell="A2" sqref="A2:I3"/>
    </sheetView>
  </sheetViews>
  <sheetFormatPr defaultColWidth="9.140625" defaultRowHeight="12.75"/>
  <cols>
    <col min="1" max="1" width="5.00390625" style="42" customWidth="1"/>
    <col min="2" max="8" width="17.57421875" style="42" customWidth="1"/>
    <col min="9" max="9" width="11.7109375" style="42" customWidth="1"/>
    <col min="10" max="16384" width="9.140625" style="42" customWidth="1"/>
  </cols>
  <sheetData>
    <row r="1" spans="1:9" ht="24" customHeight="1">
      <c r="A1" s="425" t="s">
        <v>536</v>
      </c>
      <c r="B1" s="425"/>
      <c r="C1" s="425"/>
      <c r="D1" s="425"/>
      <c r="E1" s="425"/>
      <c r="F1" s="425"/>
      <c r="G1" s="425"/>
      <c r="H1" s="425"/>
      <c r="I1" s="425"/>
    </row>
    <row r="2" spans="1:9" ht="18" customHeight="1">
      <c r="A2" s="426" t="s">
        <v>572</v>
      </c>
      <c r="B2" s="426"/>
      <c r="C2" s="426"/>
      <c r="D2" s="426"/>
      <c r="E2" s="426"/>
      <c r="F2" s="426"/>
      <c r="G2" s="426"/>
      <c r="H2" s="426"/>
      <c r="I2" s="426"/>
    </row>
    <row r="3" spans="1:9" s="50" customFormat="1" ht="21" customHeight="1">
      <c r="A3" s="426"/>
      <c r="B3" s="426"/>
      <c r="C3" s="426"/>
      <c r="D3" s="426"/>
      <c r="E3" s="426"/>
      <c r="F3" s="426"/>
      <c r="G3" s="426"/>
      <c r="H3" s="426"/>
      <c r="I3" s="426"/>
    </row>
    <row r="4" spans="1:9" s="50" customFormat="1" ht="21" customHeight="1" thickBot="1">
      <c r="A4" s="427" t="s">
        <v>475</v>
      </c>
      <c r="B4" s="427"/>
      <c r="C4" s="427"/>
      <c r="D4" s="427"/>
      <c r="E4" s="427"/>
      <c r="F4" s="428" t="s">
        <v>476</v>
      </c>
      <c r="G4" s="428"/>
      <c r="H4" s="428"/>
      <c r="I4" s="428"/>
    </row>
    <row r="5" spans="1:9" ht="19.5" customHeight="1" thickTop="1">
      <c r="A5" s="365" t="s">
        <v>29</v>
      </c>
      <c r="B5" s="365"/>
      <c r="C5" s="365" t="s">
        <v>127</v>
      </c>
      <c r="D5" s="365"/>
      <c r="E5" s="365"/>
      <c r="F5" s="365"/>
      <c r="G5" s="365"/>
      <c r="H5" s="365" t="s">
        <v>290</v>
      </c>
      <c r="I5" s="365"/>
    </row>
    <row r="6" spans="1:9" ht="19.5" customHeight="1">
      <c r="A6" s="366"/>
      <c r="B6" s="366"/>
      <c r="C6" s="366" t="s">
        <v>522</v>
      </c>
      <c r="D6" s="366"/>
      <c r="E6" s="366"/>
      <c r="F6" s="366"/>
      <c r="G6" s="366"/>
      <c r="H6" s="366"/>
      <c r="I6" s="366"/>
    </row>
    <row r="7" spans="1:9" ht="19.5" customHeight="1">
      <c r="A7" s="366"/>
      <c r="B7" s="366"/>
      <c r="C7" s="144" t="s">
        <v>109</v>
      </c>
      <c r="D7" s="144" t="s">
        <v>110</v>
      </c>
      <c r="E7" s="144" t="s">
        <v>111</v>
      </c>
      <c r="F7" s="144" t="s">
        <v>125</v>
      </c>
      <c r="G7" s="144" t="s">
        <v>25</v>
      </c>
      <c r="H7" s="366"/>
      <c r="I7" s="366"/>
    </row>
    <row r="8" spans="1:9" ht="19.5" customHeight="1" thickBot="1">
      <c r="A8" s="377"/>
      <c r="B8" s="377"/>
      <c r="C8" s="90" t="s">
        <v>188</v>
      </c>
      <c r="D8" s="90" t="s">
        <v>189</v>
      </c>
      <c r="E8" s="90" t="s">
        <v>190</v>
      </c>
      <c r="F8" s="90" t="s">
        <v>191</v>
      </c>
      <c r="G8" s="90" t="s">
        <v>298</v>
      </c>
      <c r="H8" s="377"/>
      <c r="I8" s="377"/>
    </row>
    <row r="9" spans="1:9" ht="20.25" customHeight="1">
      <c r="A9" s="418" t="s">
        <v>41</v>
      </c>
      <c r="B9" s="418"/>
      <c r="C9" s="144">
        <v>82</v>
      </c>
      <c r="D9" s="144">
        <v>35</v>
      </c>
      <c r="E9" s="144">
        <v>364</v>
      </c>
      <c r="F9" s="144">
        <v>1</v>
      </c>
      <c r="G9" s="144">
        <v>482</v>
      </c>
      <c r="H9" s="344" t="s">
        <v>429</v>
      </c>
      <c r="I9" s="344"/>
    </row>
    <row r="10" spans="1:15" ht="21.75" customHeight="1">
      <c r="A10" s="360" t="s">
        <v>42</v>
      </c>
      <c r="B10" s="360"/>
      <c r="C10" s="228">
        <v>54</v>
      </c>
      <c r="D10" s="228">
        <v>37</v>
      </c>
      <c r="E10" s="228">
        <v>315</v>
      </c>
      <c r="F10" s="228">
        <v>8</v>
      </c>
      <c r="G10" s="228">
        <v>414</v>
      </c>
      <c r="H10" s="372" t="s">
        <v>375</v>
      </c>
      <c r="I10" s="372"/>
      <c r="O10" s="423"/>
    </row>
    <row r="11" spans="1:15" ht="19.5" customHeight="1">
      <c r="A11" s="360" t="s">
        <v>43</v>
      </c>
      <c r="B11" s="360"/>
      <c r="C11" s="228">
        <v>97</v>
      </c>
      <c r="D11" s="228">
        <v>28</v>
      </c>
      <c r="E11" s="228">
        <v>331</v>
      </c>
      <c r="F11" s="228">
        <v>0</v>
      </c>
      <c r="G11" s="228">
        <v>456</v>
      </c>
      <c r="H11" s="372" t="s">
        <v>171</v>
      </c>
      <c r="I11" s="372"/>
      <c r="O11" s="423"/>
    </row>
    <row r="12" spans="1:15" ht="21.75" customHeight="1">
      <c r="A12" s="360" t="s">
        <v>228</v>
      </c>
      <c r="B12" s="360"/>
      <c r="C12" s="228">
        <v>56</v>
      </c>
      <c r="D12" s="228">
        <v>34</v>
      </c>
      <c r="E12" s="228">
        <v>334</v>
      </c>
      <c r="F12" s="228">
        <v>0</v>
      </c>
      <c r="G12" s="228">
        <v>424</v>
      </c>
      <c r="H12" s="372" t="s">
        <v>305</v>
      </c>
      <c r="I12" s="372"/>
      <c r="O12" s="423"/>
    </row>
    <row r="13" spans="1:15" ht="16.5" customHeight="1">
      <c r="A13" s="348" t="s">
        <v>608</v>
      </c>
      <c r="B13" s="109" t="s">
        <v>263</v>
      </c>
      <c r="C13" s="228">
        <v>44</v>
      </c>
      <c r="D13" s="228">
        <v>49</v>
      </c>
      <c r="E13" s="228">
        <v>388</v>
      </c>
      <c r="F13" s="228">
        <v>4</v>
      </c>
      <c r="G13" s="228">
        <v>485</v>
      </c>
      <c r="H13" s="169" t="s">
        <v>564</v>
      </c>
      <c r="I13" s="351" t="s">
        <v>172</v>
      </c>
      <c r="O13" s="423"/>
    </row>
    <row r="14" spans="1:15" ht="16.5" customHeight="1">
      <c r="A14" s="349"/>
      <c r="B14" s="109" t="s">
        <v>264</v>
      </c>
      <c r="C14" s="228">
        <v>94</v>
      </c>
      <c r="D14" s="228">
        <v>88</v>
      </c>
      <c r="E14" s="228">
        <v>567</v>
      </c>
      <c r="F14" s="228">
        <v>17</v>
      </c>
      <c r="G14" s="228">
        <v>766</v>
      </c>
      <c r="H14" s="169" t="s">
        <v>565</v>
      </c>
      <c r="I14" s="352"/>
      <c r="O14" s="424"/>
    </row>
    <row r="15" spans="1:9" ht="16.5" customHeight="1">
      <c r="A15" s="349"/>
      <c r="B15" s="109" t="s">
        <v>265</v>
      </c>
      <c r="C15" s="228">
        <v>31</v>
      </c>
      <c r="D15" s="228">
        <v>45</v>
      </c>
      <c r="E15" s="228">
        <v>161</v>
      </c>
      <c r="F15" s="228">
        <v>0</v>
      </c>
      <c r="G15" s="228">
        <v>237</v>
      </c>
      <c r="H15" s="154" t="s">
        <v>566</v>
      </c>
      <c r="I15" s="352"/>
    </row>
    <row r="16" spans="1:9" ht="16.5" customHeight="1">
      <c r="A16" s="349"/>
      <c r="B16" s="109" t="s">
        <v>266</v>
      </c>
      <c r="C16" s="228">
        <v>84</v>
      </c>
      <c r="D16" s="228">
        <v>55</v>
      </c>
      <c r="E16" s="228">
        <v>439</v>
      </c>
      <c r="F16" s="228">
        <v>1</v>
      </c>
      <c r="G16" s="228">
        <v>579</v>
      </c>
      <c r="H16" s="154" t="s">
        <v>376</v>
      </c>
      <c r="I16" s="352"/>
    </row>
    <row r="17" spans="1:9" ht="16.5" customHeight="1">
      <c r="A17" s="349"/>
      <c r="B17" s="109" t="s">
        <v>267</v>
      </c>
      <c r="C17" s="228">
        <v>47</v>
      </c>
      <c r="D17" s="228">
        <v>54</v>
      </c>
      <c r="E17" s="228">
        <v>317</v>
      </c>
      <c r="F17" s="228">
        <v>0</v>
      </c>
      <c r="G17" s="228">
        <v>418</v>
      </c>
      <c r="H17" s="154" t="s">
        <v>377</v>
      </c>
      <c r="I17" s="352"/>
    </row>
    <row r="18" spans="1:9" ht="16.5" customHeight="1">
      <c r="A18" s="350"/>
      <c r="B18" s="109" t="s">
        <v>268</v>
      </c>
      <c r="C18" s="228">
        <v>45</v>
      </c>
      <c r="D18" s="228">
        <v>41</v>
      </c>
      <c r="E18" s="228">
        <v>253</v>
      </c>
      <c r="F18" s="228">
        <v>5</v>
      </c>
      <c r="G18" s="228">
        <v>344</v>
      </c>
      <c r="H18" s="171" t="s">
        <v>378</v>
      </c>
      <c r="I18" s="353"/>
    </row>
    <row r="19" spans="1:9" ht="18" customHeight="1">
      <c r="A19" s="360" t="s">
        <v>52</v>
      </c>
      <c r="B19" s="360"/>
      <c r="C19" s="228">
        <v>52</v>
      </c>
      <c r="D19" s="228">
        <v>21</v>
      </c>
      <c r="E19" s="228">
        <v>293</v>
      </c>
      <c r="F19" s="228">
        <v>4</v>
      </c>
      <c r="G19" s="228">
        <v>370</v>
      </c>
      <c r="H19" s="338" t="s">
        <v>379</v>
      </c>
      <c r="I19" s="338"/>
    </row>
    <row r="20" spans="1:9" ht="18" customHeight="1">
      <c r="A20" s="360" t="s">
        <v>53</v>
      </c>
      <c r="B20" s="360"/>
      <c r="C20" s="228">
        <v>90</v>
      </c>
      <c r="D20" s="228">
        <v>41</v>
      </c>
      <c r="E20" s="228">
        <v>341</v>
      </c>
      <c r="F20" s="228">
        <v>0</v>
      </c>
      <c r="G20" s="228">
        <v>472</v>
      </c>
      <c r="H20" s="338" t="s">
        <v>173</v>
      </c>
      <c r="I20" s="338"/>
    </row>
    <row r="21" spans="1:9" ht="18" customHeight="1">
      <c r="A21" s="360" t="s">
        <v>54</v>
      </c>
      <c r="B21" s="360"/>
      <c r="C21" s="228">
        <v>65</v>
      </c>
      <c r="D21" s="228">
        <v>41</v>
      </c>
      <c r="E21" s="228">
        <v>309</v>
      </c>
      <c r="F21" s="228">
        <v>8</v>
      </c>
      <c r="G21" s="228">
        <v>423</v>
      </c>
      <c r="H21" s="338" t="s">
        <v>174</v>
      </c>
      <c r="I21" s="338"/>
    </row>
    <row r="22" spans="1:9" ht="18" customHeight="1">
      <c r="A22" s="360" t="s">
        <v>55</v>
      </c>
      <c r="B22" s="360"/>
      <c r="C22" s="228">
        <v>56</v>
      </c>
      <c r="D22" s="228">
        <v>31</v>
      </c>
      <c r="E22" s="228">
        <v>262</v>
      </c>
      <c r="F22" s="228">
        <v>0</v>
      </c>
      <c r="G22" s="228">
        <v>349</v>
      </c>
      <c r="H22" s="338" t="s">
        <v>175</v>
      </c>
      <c r="I22" s="338"/>
    </row>
    <row r="23" spans="1:9" ht="18" customHeight="1">
      <c r="A23" s="422" t="s">
        <v>134</v>
      </c>
      <c r="B23" s="422"/>
      <c r="C23" s="228">
        <v>48</v>
      </c>
      <c r="D23" s="228">
        <v>39</v>
      </c>
      <c r="E23" s="228">
        <v>256</v>
      </c>
      <c r="F23" s="228">
        <v>16</v>
      </c>
      <c r="G23" s="228">
        <v>359</v>
      </c>
      <c r="H23" s="338" t="s">
        <v>176</v>
      </c>
      <c r="I23" s="338"/>
    </row>
    <row r="24" spans="1:9" ht="18" customHeight="1">
      <c r="A24" s="360" t="s">
        <v>57</v>
      </c>
      <c r="B24" s="360"/>
      <c r="C24" s="228">
        <v>24</v>
      </c>
      <c r="D24" s="228">
        <v>24</v>
      </c>
      <c r="E24" s="228">
        <v>116</v>
      </c>
      <c r="F24" s="228">
        <v>2</v>
      </c>
      <c r="G24" s="228">
        <v>166</v>
      </c>
      <c r="H24" s="338" t="s">
        <v>380</v>
      </c>
      <c r="I24" s="338"/>
    </row>
    <row r="25" spans="1:9" ht="18" customHeight="1">
      <c r="A25" s="360" t="s">
        <v>58</v>
      </c>
      <c r="B25" s="360"/>
      <c r="C25" s="228">
        <v>56</v>
      </c>
      <c r="D25" s="228">
        <v>37</v>
      </c>
      <c r="E25" s="228">
        <v>257</v>
      </c>
      <c r="F25" s="228">
        <v>3</v>
      </c>
      <c r="G25" s="228">
        <v>353</v>
      </c>
      <c r="H25" s="338" t="s">
        <v>178</v>
      </c>
      <c r="I25" s="338"/>
    </row>
    <row r="26" spans="1:9" ht="18" customHeight="1">
      <c r="A26" s="360" t="s">
        <v>229</v>
      </c>
      <c r="B26" s="360"/>
      <c r="C26" s="228">
        <v>53</v>
      </c>
      <c r="D26" s="228">
        <v>15</v>
      </c>
      <c r="E26" s="228">
        <v>238</v>
      </c>
      <c r="F26" s="228">
        <v>0</v>
      </c>
      <c r="G26" s="228">
        <v>306</v>
      </c>
      <c r="H26" s="338" t="s">
        <v>179</v>
      </c>
      <c r="I26" s="338"/>
    </row>
    <row r="27" spans="1:9" ht="18" customHeight="1">
      <c r="A27" s="360" t="s">
        <v>60</v>
      </c>
      <c r="B27" s="360"/>
      <c r="C27" s="228">
        <v>35</v>
      </c>
      <c r="D27" s="228">
        <v>29</v>
      </c>
      <c r="E27" s="228">
        <v>206</v>
      </c>
      <c r="F27" s="228">
        <v>27</v>
      </c>
      <c r="G27" s="228">
        <v>297</v>
      </c>
      <c r="H27" s="338" t="s">
        <v>180</v>
      </c>
      <c r="I27" s="338"/>
    </row>
    <row r="28" spans="1:9" ht="18" customHeight="1" thickBot="1">
      <c r="A28" s="419" t="s">
        <v>61</v>
      </c>
      <c r="B28" s="419"/>
      <c r="C28" s="127">
        <v>146</v>
      </c>
      <c r="D28" s="127">
        <v>52</v>
      </c>
      <c r="E28" s="127">
        <v>644</v>
      </c>
      <c r="F28" s="127">
        <v>0</v>
      </c>
      <c r="G28" s="127">
        <v>842</v>
      </c>
      <c r="H28" s="420" t="s">
        <v>381</v>
      </c>
      <c r="I28" s="421"/>
    </row>
    <row r="29" spans="1:9" ht="22.5" customHeight="1" thickBot="1">
      <c r="A29" s="359" t="s">
        <v>25</v>
      </c>
      <c r="B29" s="359"/>
      <c r="C29" s="230">
        <v>1259</v>
      </c>
      <c r="D29" s="230">
        <v>796</v>
      </c>
      <c r="E29" s="230">
        <v>6391</v>
      </c>
      <c r="F29" s="230">
        <v>96</v>
      </c>
      <c r="G29" s="230">
        <v>8542</v>
      </c>
      <c r="H29" s="358" t="s">
        <v>298</v>
      </c>
      <c r="I29" s="358"/>
    </row>
    <row r="30" spans="2:6" ht="13.5" thickTop="1">
      <c r="B30" s="51"/>
      <c r="C30" s="51"/>
      <c r="D30" s="41"/>
      <c r="E30" s="41"/>
      <c r="F30" s="41"/>
    </row>
    <row r="31" spans="2:6" ht="12.75">
      <c r="B31" s="41"/>
      <c r="C31" s="41"/>
      <c r="D31" s="52"/>
      <c r="E31" s="52"/>
      <c r="F31" s="52"/>
    </row>
    <row r="32" spans="2:6" ht="12.75">
      <c r="B32" s="51"/>
      <c r="C32" s="51"/>
      <c r="D32" s="52"/>
      <c r="E32" s="52"/>
      <c r="F32" s="52"/>
    </row>
    <row r="33" spans="2:6" ht="12.75">
      <c r="B33" s="41"/>
      <c r="C33" s="41"/>
      <c r="D33" s="52"/>
      <c r="E33" s="52"/>
      <c r="F33" s="52"/>
    </row>
    <row r="34" spans="2:6" ht="12.75">
      <c r="B34" s="41"/>
      <c r="C34" s="41"/>
      <c r="D34" s="51"/>
      <c r="E34" s="51"/>
      <c r="F34" s="51"/>
    </row>
    <row r="35" spans="2:6" ht="12.75">
      <c r="B35" s="41"/>
      <c r="C35" s="41"/>
      <c r="D35" s="52"/>
      <c r="E35" s="52"/>
      <c r="F35" s="52"/>
    </row>
    <row r="36" spans="2:6" ht="12.75">
      <c r="B36" s="41"/>
      <c r="C36" s="41"/>
      <c r="D36" s="52"/>
      <c r="E36" s="52"/>
      <c r="F36" s="52"/>
    </row>
    <row r="37" spans="2:6" ht="12.75">
      <c r="B37" s="41"/>
      <c r="C37" s="41"/>
      <c r="D37" s="52"/>
      <c r="E37" s="52"/>
      <c r="F37" s="52"/>
    </row>
    <row r="38" spans="2:6" ht="12.75">
      <c r="B38" s="41"/>
      <c r="C38" s="41"/>
      <c r="D38" s="52"/>
      <c r="E38" s="52"/>
      <c r="F38" s="52"/>
    </row>
    <row r="39" spans="2:6" ht="12.75">
      <c r="B39" s="41"/>
      <c r="C39" s="41"/>
      <c r="D39" s="51"/>
      <c r="E39" s="51"/>
      <c r="F39" s="51"/>
    </row>
    <row r="40" spans="2:6" ht="12.75">
      <c r="B40" s="41"/>
      <c r="C40" s="41"/>
      <c r="D40" s="51"/>
      <c r="E40" s="51"/>
      <c r="F40" s="51"/>
    </row>
    <row r="41" spans="2:6" ht="12.75">
      <c r="B41" s="41"/>
      <c r="C41" s="41"/>
      <c r="D41" s="51"/>
      <c r="E41" s="51"/>
      <c r="F41" s="51"/>
    </row>
    <row r="42" spans="2:6" ht="12.75">
      <c r="B42" s="41"/>
      <c r="C42" s="41"/>
      <c r="D42" s="51"/>
      <c r="E42" s="51"/>
      <c r="F42" s="51"/>
    </row>
    <row r="43" spans="2:6" ht="12.75">
      <c r="B43" s="41"/>
      <c r="C43" s="41"/>
      <c r="D43" s="51"/>
      <c r="E43" s="51"/>
      <c r="F43" s="51"/>
    </row>
    <row r="44" spans="2:6" ht="12.75">
      <c r="B44" s="41"/>
      <c r="C44" s="41"/>
      <c r="D44" s="51"/>
      <c r="E44" s="51"/>
      <c r="F44" s="51"/>
    </row>
    <row r="45" spans="2:6" ht="12.75">
      <c r="B45" s="41"/>
      <c r="C45" s="41"/>
      <c r="D45" s="51"/>
      <c r="E45" s="51"/>
      <c r="F45" s="51"/>
    </row>
    <row r="46" spans="2:6" ht="12.75">
      <c r="B46" s="41"/>
      <c r="C46" s="41"/>
      <c r="D46" s="51"/>
      <c r="E46" s="51"/>
      <c r="F46" s="51"/>
    </row>
    <row r="47" spans="2:6" ht="12.75">
      <c r="B47" s="41"/>
      <c r="C47" s="41"/>
      <c r="D47" s="51"/>
      <c r="E47" s="51"/>
      <c r="F47" s="51"/>
    </row>
    <row r="48" spans="2:6" ht="12.75">
      <c r="B48" s="41"/>
      <c r="C48" s="41"/>
      <c r="D48" s="51"/>
      <c r="E48" s="51"/>
      <c r="F48" s="51"/>
    </row>
    <row r="49" spans="2:6" ht="12.75">
      <c r="B49" s="41"/>
      <c r="C49" s="41"/>
      <c r="D49" s="52"/>
      <c r="E49" s="52"/>
      <c r="F49" s="41"/>
    </row>
  </sheetData>
  <sheetProtection/>
  <mergeCells count="41">
    <mergeCell ref="A1:I1"/>
    <mergeCell ref="A2:I3"/>
    <mergeCell ref="A4:E4"/>
    <mergeCell ref="F4:I4"/>
    <mergeCell ref="A5:B8"/>
    <mergeCell ref="C5:G5"/>
    <mergeCell ref="H5:I8"/>
    <mergeCell ref="C6:G6"/>
    <mergeCell ref="H9:I9"/>
    <mergeCell ref="A10:B10"/>
    <mergeCell ref="H10:I10"/>
    <mergeCell ref="O10:O14"/>
    <mergeCell ref="A11:B11"/>
    <mergeCell ref="H11:I11"/>
    <mergeCell ref="A12:B12"/>
    <mergeCell ref="H12:I12"/>
    <mergeCell ref="A13:A18"/>
    <mergeCell ref="I13:I18"/>
    <mergeCell ref="A19:B19"/>
    <mergeCell ref="H19:I19"/>
    <mergeCell ref="A20:B20"/>
    <mergeCell ref="H20:I20"/>
    <mergeCell ref="A21:B21"/>
    <mergeCell ref="H21:I21"/>
    <mergeCell ref="H27:I27"/>
    <mergeCell ref="A22:B22"/>
    <mergeCell ref="H22:I22"/>
    <mergeCell ref="A23:B23"/>
    <mergeCell ref="H23:I23"/>
    <mergeCell ref="A24:B24"/>
    <mergeCell ref="H24:I24"/>
    <mergeCell ref="A9:B9"/>
    <mergeCell ref="A28:B28"/>
    <mergeCell ref="H28:I28"/>
    <mergeCell ref="A29:B29"/>
    <mergeCell ref="H29:I29"/>
    <mergeCell ref="A25:B25"/>
    <mergeCell ref="H25:I25"/>
    <mergeCell ref="A26:B26"/>
    <mergeCell ref="H26:I26"/>
    <mergeCell ref="A27:B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CS42"/>
  <sheetViews>
    <sheetView rightToLeft="1" view="pageBreakPreview" zoomScale="90" zoomScaleNormal="75" zoomScaleSheetLayoutView="90" zoomScalePageLayoutView="0" workbookViewId="0" topLeftCell="A1">
      <selection activeCell="A1" sqref="A1:N1"/>
    </sheetView>
  </sheetViews>
  <sheetFormatPr defaultColWidth="9.140625" defaultRowHeight="12.75"/>
  <cols>
    <col min="1" max="1" width="5.00390625" style="42" customWidth="1"/>
    <col min="2" max="2" width="10.421875" style="42" customWidth="1"/>
    <col min="3" max="3" width="11.7109375" style="42" customWidth="1"/>
    <col min="4" max="4" width="12.00390625" style="42" customWidth="1"/>
    <col min="5" max="5" width="11.57421875" style="42" customWidth="1"/>
    <col min="6" max="6" width="13.421875" style="42" customWidth="1"/>
    <col min="7" max="7" width="16.421875" style="42" customWidth="1"/>
    <col min="8" max="8" width="17.7109375" style="42" customWidth="1"/>
    <col min="9" max="9" width="8.7109375" style="42" customWidth="1"/>
    <col min="10" max="10" width="9.421875" style="42" customWidth="1"/>
    <col min="11" max="11" width="12.00390625" style="42" customWidth="1"/>
    <col min="12" max="12" width="8.00390625" style="42" customWidth="1"/>
    <col min="13" max="13" width="16.57421875" style="42" customWidth="1"/>
    <col min="14" max="14" width="11.421875" style="42" customWidth="1"/>
    <col min="15" max="16384" width="9.140625" style="42" customWidth="1"/>
  </cols>
  <sheetData>
    <row r="1" spans="1:14" ht="21" customHeight="1">
      <c r="A1" s="396" t="s">
        <v>537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30.75" customHeight="1">
      <c r="A2" s="396" t="s">
        <v>630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ht="21" customHeight="1" thickBot="1">
      <c r="A3" s="370" t="s">
        <v>272</v>
      </c>
      <c r="B3" s="370"/>
      <c r="C3" s="370"/>
      <c r="D3" s="370"/>
      <c r="E3" s="370"/>
      <c r="F3" s="370"/>
      <c r="G3" s="370"/>
      <c r="H3" s="370"/>
      <c r="I3" s="371" t="s">
        <v>477</v>
      </c>
      <c r="J3" s="371"/>
      <c r="K3" s="371"/>
      <c r="L3" s="371"/>
      <c r="M3" s="371"/>
      <c r="N3" s="371"/>
    </row>
    <row r="4" spans="1:14" s="88" customFormat="1" ht="20.25" customHeight="1" thickTop="1">
      <c r="A4" s="365" t="s">
        <v>29</v>
      </c>
      <c r="B4" s="365"/>
      <c r="C4" s="365" t="s">
        <v>169</v>
      </c>
      <c r="D4" s="365"/>
      <c r="E4" s="365"/>
      <c r="F4" s="365"/>
      <c r="G4" s="365"/>
      <c r="H4" s="365"/>
      <c r="I4" s="365"/>
      <c r="J4" s="365"/>
      <c r="K4" s="365"/>
      <c r="L4" s="365"/>
      <c r="M4" s="365" t="s">
        <v>290</v>
      </c>
      <c r="N4" s="365"/>
    </row>
    <row r="5" spans="1:97" s="89" customFormat="1" ht="18.75" customHeight="1" thickBot="1">
      <c r="A5" s="366"/>
      <c r="B5" s="366"/>
      <c r="C5" s="366" t="s">
        <v>192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</row>
    <row r="6" spans="1:97" s="43" customFormat="1" ht="20.25" customHeight="1">
      <c r="A6" s="366"/>
      <c r="B6" s="366"/>
      <c r="C6" s="136" t="s">
        <v>85</v>
      </c>
      <c r="D6" s="136" t="s">
        <v>112</v>
      </c>
      <c r="E6" s="136" t="s">
        <v>113</v>
      </c>
      <c r="F6" s="432" t="s">
        <v>300</v>
      </c>
      <c r="G6" s="432"/>
      <c r="H6" s="432"/>
      <c r="I6" s="432" t="s">
        <v>301</v>
      </c>
      <c r="J6" s="432"/>
      <c r="K6" s="144" t="s">
        <v>114</v>
      </c>
      <c r="L6" s="145" t="s">
        <v>25</v>
      </c>
      <c r="M6" s="366"/>
      <c r="N6" s="366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</row>
    <row r="7" spans="1:97" s="43" customFormat="1" ht="16.5" customHeight="1">
      <c r="A7" s="366"/>
      <c r="B7" s="366"/>
      <c r="C7" s="430" t="s">
        <v>193</v>
      </c>
      <c r="D7" s="430" t="s">
        <v>194</v>
      </c>
      <c r="E7" s="430" t="s">
        <v>195</v>
      </c>
      <c r="F7" s="432" t="s">
        <v>299</v>
      </c>
      <c r="G7" s="432"/>
      <c r="H7" s="432"/>
      <c r="I7" s="432" t="s">
        <v>302</v>
      </c>
      <c r="J7" s="432"/>
      <c r="K7" s="437" t="s">
        <v>199</v>
      </c>
      <c r="L7" s="433" t="s">
        <v>298</v>
      </c>
      <c r="M7" s="366"/>
      <c r="N7" s="366"/>
      <c r="O7" s="119"/>
      <c r="P7" s="119"/>
      <c r="Q7" s="88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</row>
    <row r="8" spans="1:23" s="40" customFormat="1" ht="25.5" customHeight="1">
      <c r="A8" s="366"/>
      <c r="B8" s="366"/>
      <c r="C8" s="430"/>
      <c r="D8" s="430"/>
      <c r="E8" s="430"/>
      <c r="F8" s="144" t="s">
        <v>88</v>
      </c>
      <c r="G8" s="144" t="s">
        <v>115</v>
      </c>
      <c r="H8" s="144" t="s">
        <v>89</v>
      </c>
      <c r="I8" s="144" t="s">
        <v>90</v>
      </c>
      <c r="J8" s="144" t="s">
        <v>116</v>
      </c>
      <c r="K8" s="437"/>
      <c r="L8" s="433"/>
      <c r="M8" s="366"/>
      <c r="N8" s="366"/>
      <c r="W8" s="126"/>
    </row>
    <row r="9" spans="1:14" s="40" customFormat="1" ht="36.75" customHeight="1" thickBot="1">
      <c r="A9" s="377"/>
      <c r="B9" s="377"/>
      <c r="C9" s="431"/>
      <c r="D9" s="431"/>
      <c r="E9" s="431"/>
      <c r="F9" s="141" t="s">
        <v>196</v>
      </c>
      <c r="G9" s="141" t="s">
        <v>197</v>
      </c>
      <c r="H9" s="141" t="s">
        <v>198</v>
      </c>
      <c r="I9" s="141" t="s">
        <v>201</v>
      </c>
      <c r="J9" s="141" t="s">
        <v>200</v>
      </c>
      <c r="K9" s="438"/>
      <c r="L9" s="434"/>
      <c r="M9" s="377"/>
      <c r="N9" s="377"/>
    </row>
    <row r="10" spans="1:14" s="40" customFormat="1" ht="19.5" customHeight="1">
      <c r="A10" s="360" t="s">
        <v>41</v>
      </c>
      <c r="B10" s="360"/>
      <c r="C10" s="105">
        <v>121</v>
      </c>
      <c r="D10" s="105">
        <v>143</v>
      </c>
      <c r="E10" s="105">
        <v>31</v>
      </c>
      <c r="F10" s="105">
        <v>82</v>
      </c>
      <c r="G10" s="105">
        <v>44</v>
      </c>
      <c r="H10" s="105">
        <v>41</v>
      </c>
      <c r="I10" s="105">
        <v>2</v>
      </c>
      <c r="J10" s="105">
        <v>0</v>
      </c>
      <c r="K10" s="105">
        <v>18</v>
      </c>
      <c r="L10" s="105">
        <v>482</v>
      </c>
      <c r="M10" s="435" t="s">
        <v>429</v>
      </c>
      <c r="N10" s="436"/>
    </row>
    <row r="11" spans="1:18" ht="19.5" customHeight="1">
      <c r="A11" s="360" t="s">
        <v>42</v>
      </c>
      <c r="B11" s="360"/>
      <c r="C11" s="105">
        <v>62</v>
      </c>
      <c r="D11" s="105">
        <v>252</v>
      </c>
      <c r="E11" s="105">
        <v>15</v>
      </c>
      <c r="F11" s="105">
        <v>43</v>
      </c>
      <c r="G11" s="105">
        <v>40</v>
      </c>
      <c r="H11" s="105">
        <v>0</v>
      </c>
      <c r="I11" s="105">
        <v>2</v>
      </c>
      <c r="J11" s="105">
        <v>0</v>
      </c>
      <c r="K11" s="105">
        <v>0</v>
      </c>
      <c r="L11" s="105">
        <v>414</v>
      </c>
      <c r="M11" s="372" t="s">
        <v>375</v>
      </c>
      <c r="N11" s="372"/>
      <c r="R11" s="129"/>
    </row>
    <row r="12" spans="1:14" ht="19.5" customHeight="1">
      <c r="A12" s="360" t="s">
        <v>43</v>
      </c>
      <c r="B12" s="360"/>
      <c r="C12" s="105">
        <v>18</v>
      </c>
      <c r="D12" s="105">
        <v>132</v>
      </c>
      <c r="E12" s="105">
        <v>204</v>
      </c>
      <c r="F12" s="105">
        <v>60</v>
      </c>
      <c r="G12" s="105">
        <v>42</v>
      </c>
      <c r="H12" s="105">
        <v>0</v>
      </c>
      <c r="I12" s="105">
        <v>0</v>
      </c>
      <c r="J12" s="105">
        <v>0</v>
      </c>
      <c r="K12" s="105">
        <v>0</v>
      </c>
      <c r="L12" s="105">
        <v>456</v>
      </c>
      <c r="M12" s="372" t="s">
        <v>171</v>
      </c>
      <c r="N12" s="372"/>
    </row>
    <row r="13" spans="1:14" ht="19.5" customHeight="1">
      <c r="A13" s="360" t="s">
        <v>228</v>
      </c>
      <c r="B13" s="360"/>
      <c r="C13" s="228">
        <v>104</v>
      </c>
      <c r="D13" s="105">
        <v>144</v>
      </c>
      <c r="E13" s="105">
        <v>5</v>
      </c>
      <c r="F13" s="105">
        <v>66</v>
      </c>
      <c r="G13" s="105">
        <v>88</v>
      </c>
      <c r="H13" s="105">
        <v>9</v>
      </c>
      <c r="I13" s="105">
        <v>1</v>
      </c>
      <c r="J13" s="105">
        <v>0</v>
      </c>
      <c r="K13" s="105">
        <v>7</v>
      </c>
      <c r="L13" s="105">
        <v>424</v>
      </c>
      <c r="M13" s="372" t="s">
        <v>305</v>
      </c>
      <c r="N13" s="372"/>
    </row>
    <row r="14" spans="1:14" ht="19.5" customHeight="1">
      <c r="A14" s="348" t="s">
        <v>608</v>
      </c>
      <c r="B14" s="109" t="s">
        <v>263</v>
      </c>
      <c r="C14" s="105">
        <v>86</v>
      </c>
      <c r="D14" s="105">
        <v>144</v>
      </c>
      <c r="E14" s="105">
        <v>12</v>
      </c>
      <c r="F14" s="105">
        <v>83</v>
      </c>
      <c r="G14" s="105">
        <v>124</v>
      </c>
      <c r="H14" s="105">
        <v>31</v>
      </c>
      <c r="I14" s="105">
        <v>4</v>
      </c>
      <c r="J14" s="105">
        <v>0</v>
      </c>
      <c r="K14" s="105">
        <v>1</v>
      </c>
      <c r="L14" s="105">
        <v>485</v>
      </c>
      <c r="M14" s="169" t="s">
        <v>564</v>
      </c>
      <c r="N14" s="351" t="s">
        <v>172</v>
      </c>
    </row>
    <row r="15" spans="1:14" ht="19.5" customHeight="1">
      <c r="A15" s="349"/>
      <c r="B15" s="109" t="s">
        <v>264</v>
      </c>
      <c r="C15" s="105">
        <v>151</v>
      </c>
      <c r="D15" s="105">
        <v>242</v>
      </c>
      <c r="E15" s="105">
        <v>12</v>
      </c>
      <c r="F15" s="105">
        <v>112</v>
      </c>
      <c r="G15" s="105">
        <v>148</v>
      </c>
      <c r="H15" s="105">
        <v>84</v>
      </c>
      <c r="I15" s="105">
        <v>7</v>
      </c>
      <c r="J15" s="105">
        <v>1</v>
      </c>
      <c r="K15" s="105">
        <v>9</v>
      </c>
      <c r="L15" s="105">
        <v>766</v>
      </c>
      <c r="M15" s="169" t="s">
        <v>565</v>
      </c>
      <c r="N15" s="352"/>
    </row>
    <row r="16" spans="1:14" ht="19.5" customHeight="1">
      <c r="A16" s="349"/>
      <c r="B16" s="109" t="s">
        <v>265</v>
      </c>
      <c r="C16" s="105">
        <v>50</v>
      </c>
      <c r="D16" s="105">
        <v>65</v>
      </c>
      <c r="E16" s="105">
        <v>2</v>
      </c>
      <c r="F16" s="105">
        <v>51</v>
      </c>
      <c r="G16" s="105">
        <v>52</v>
      </c>
      <c r="H16" s="105">
        <v>16</v>
      </c>
      <c r="I16" s="105">
        <v>1</v>
      </c>
      <c r="J16" s="105">
        <v>0</v>
      </c>
      <c r="K16" s="105">
        <v>0</v>
      </c>
      <c r="L16" s="105">
        <v>237</v>
      </c>
      <c r="M16" s="154" t="s">
        <v>566</v>
      </c>
      <c r="N16" s="352"/>
    </row>
    <row r="17" spans="1:14" ht="19.5" customHeight="1">
      <c r="A17" s="349"/>
      <c r="B17" s="109" t="s">
        <v>266</v>
      </c>
      <c r="C17" s="105">
        <v>108</v>
      </c>
      <c r="D17" s="105">
        <v>179</v>
      </c>
      <c r="E17" s="105">
        <v>19</v>
      </c>
      <c r="F17" s="105">
        <v>105</v>
      </c>
      <c r="G17" s="105">
        <v>88</v>
      </c>
      <c r="H17" s="105">
        <v>75</v>
      </c>
      <c r="I17" s="105">
        <v>1</v>
      </c>
      <c r="J17" s="105">
        <v>0</v>
      </c>
      <c r="K17" s="105">
        <v>4</v>
      </c>
      <c r="L17" s="105">
        <v>579</v>
      </c>
      <c r="M17" s="154" t="s">
        <v>376</v>
      </c>
      <c r="N17" s="352"/>
    </row>
    <row r="18" spans="1:14" ht="19.5" customHeight="1">
      <c r="A18" s="349"/>
      <c r="B18" s="109" t="s">
        <v>267</v>
      </c>
      <c r="C18" s="105">
        <v>48</v>
      </c>
      <c r="D18" s="105">
        <v>167</v>
      </c>
      <c r="E18" s="105">
        <v>16</v>
      </c>
      <c r="F18" s="105">
        <v>27</v>
      </c>
      <c r="G18" s="105">
        <v>113</v>
      </c>
      <c r="H18" s="105">
        <v>41</v>
      </c>
      <c r="I18" s="105">
        <v>2</v>
      </c>
      <c r="J18" s="105">
        <v>1</v>
      </c>
      <c r="K18" s="105">
        <v>3</v>
      </c>
      <c r="L18" s="105">
        <v>418</v>
      </c>
      <c r="M18" s="154" t="s">
        <v>377</v>
      </c>
      <c r="N18" s="352"/>
    </row>
    <row r="19" spans="1:18" ht="19.5" customHeight="1">
      <c r="A19" s="350"/>
      <c r="B19" s="109" t="s">
        <v>268</v>
      </c>
      <c r="C19" s="105">
        <v>45</v>
      </c>
      <c r="D19" s="105">
        <v>109</v>
      </c>
      <c r="E19" s="105">
        <v>5</v>
      </c>
      <c r="F19" s="105">
        <v>53</v>
      </c>
      <c r="G19" s="105">
        <v>81</v>
      </c>
      <c r="H19" s="105">
        <v>44</v>
      </c>
      <c r="I19" s="105">
        <v>2</v>
      </c>
      <c r="J19" s="105">
        <v>0</v>
      </c>
      <c r="K19" s="105">
        <v>5</v>
      </c>
      <c r="L19" s="105">
        <v>344</v>
      </c>
      <c r="M19" s="171" t="s">
        <v>378</v>
      </c>
      <c r="N19" s="353"/>
      <c r="R19" s="120"/>
    </row>
    <row r="20" spans="1:14" ht="19.5" customHeight="1">
      <c r="A20" s="360" t="s">
        <v>52</v>
      </c>
      <c r="B20" s="360"/>
      <c r="C20" s="105">
        <v>74</v>
      </c>
      <c r="D20" s="105">
        <v>226</v>
      </c>
      <c r="E20" s="105">
        <v>2</v>
      </c>
      <c r="F20" s="105">
        <v>52</v>
      </c>
      <c r="G20" s="105">
        <v>9</v>
      </c>
      <c r="H20" s="105">
        <v>2</v>
      </c>
      <c r="I20" s="105">
        <v>1</v>
      </c>
      <c r="J20" s="105">
        <v>0</v>
      </c>
      <c r="K20" s="105">
        <v>4</v>
      </c>
      <c r="L20" s="105">
        <v>370</v>
      </c>
      <c r="M20" s="338" t="s">
        <v>379</v>
      </c>
      <c r="N20" s="338"/>
    </row>
    <row r="21" spans="1:14" ht="19.5" customHeight="1">
      <c r="A21" s="360" t="s">
        <v>53</v>
      </c>
      <c r="B21" s="360"/>
      <c r="C21" s="105">
        <v>109</v>
      </c>
      <c r="D21" s="105">
        <v>157</v>
      </c>
      <c r="E21" s="105">
        <v>6</v>
      </c>
      <c r="F21" s="105">
        <v>167</v>
      </c>
      <c r="G21" s="105">
        <v>16</v>
      </c>
      <c r="H21" s="105">
        <v>14</v>
      </c>
      <c r="I21" s="105">
        <v>1</v>
      </c>
      <c r="J21" s="105">
        <v>0</v>
      </c>
      <c r="K21" s="105">
        <v>2</v>
      </c>
      <c r="L21" s="105">
        <v>472</v>
      </c>
      <c r="M21" s="338" t="s">
        <v>173</v>
      </c>
      <c r="N21" s="338"/>
    </row>
    <row r="22" spans="1:14" ht="19.5" customHeight="1">
      <c r="A22" s="360" t="s">
        <v>54</v>
      </c>
      <c r="B22" s="360"/>
      <c r="C22" s="105">
        <v>97</v>
      </c>
      <c r="D22" s="105">
        <v>158</v>
      </c>
      <c r="E22" s="105">
        <v>3</v>
      </c>
      <c r="F22" s="105">
        <v>94</v>
      </c>
      <c r="G22" s="105">
        <v>19</v>
      </c>
      <c r="H22" s="105">
        <v>41</v>
      </c>
      <c r="I22" s="105">
        <v>1</v>
      </c>
      <c r="J22" s="105">
        <v>0</v>
      </c>
      <c r="K22" s="105">
        <v>10</v>
      </c>
      <c r="L22" s="105">
        <v>423</v>
      </c>
      <c r="M22" s="338" t="s">
        <v>174</v>
      </c>
      <c r="N22" s="338"/>
    </row>
    <row r="23" spans="1:14" ht="19.5" customHeight="1">
      <c r="A23" s="360" t="s">
        <v>55</v>
      </c>
      <c r="B23" s="360"/>
      <c r="C23" s="105">
        <v>84</v>
      </c>
      <c r="D23" s="105">
        <v>163</v>
      </c>
      <c r="E23" s="105">
        <v>4</v>
      </c>
      <c r="F23" s="105">
        <v>46</v>
      </c>
      <c r="G23" s="105">
        <v>15</v>
      </c>
      <c r="H23" s="105">
        <v>21</v>
      </c>
      <c r="I23" s="105">
        <v>1</v>
      </c>
      <c r="J23" s="105">
        <v>0</v>
      </c>
      <c r="K23" s="105">
        <v>15</v>
      </c>
      <c r="L23" s="105">
        <v>349</v>
      </c>
      <c r="M23" s="338" t="s">
        <v>175</v>
      </c>
      <c r="N23" s="338"/>
    </row>
    <row r="24" spans="1:14" ht="19.5" customHeight="1">
      <c r="A24" s="422" t="s">
        <v>134</v>
      </c>
      <c r="B24" s="422"/>
      <c r="C24" s="105">
        <v>110</v>
      </c>
      <c r="D24" s="105">
        <v>155</v>
      </c>
      <c r="E24" s="105">
        <v>8</v>
      </c>
      <c r="F24" s="105">
        <v>71</v>
      </c>
      <c r="G24" s="105">
        <v>7</v>
      </c>
      <c r="H24" s="105">
        <v>8</v>
      </c>
      <c r="I24" s="105">
        <v>0</v>
      </c>
      <c r="J24" s="105">
        <v>0</v>
      </c>
      <c r="K24" s="105">
        <v>0</v>
      </c>
      <c r="L24" s="105">
        <v>359</v>
      </c>
      <c r="M24" s="338" t="s">
        <v>176</v>
      </c>
      <c r="N24" s="338"/>
    </row>
    <row r="25" spans="1:14" ht="19.5" customHeight="1">
      <c r="A25" s="360" t="s">
        <v>57</v>
      </c>
      <c r="B25" s="360"/>
      <c r="C25" s="105">
        <v>72</v>
      </c>
      <c r="D25" s="105">
        <v>73</v>
      </c>
      <c r="E25" s="105">
        <v>0</v>
      </c>
      <c r="F25" s="105">
        <v>18</v>
      </c>
      <c r="G25" s="105">
        <v>1</v>
      </c>
      <c r="H25" s="105">
        <v>2</v>
      </c>
      <c r="I25" s="105">
        <v>0</v>
      </c>
      <c r="J25" s="105">
        <v>0</v>
      </c>
      <c r="K25" s="105">
        <v>0</v>
      </c>
      <c r="L25" s="105">
        <v>166</v>
      </c>
      <c r="M25" s="338" t="s">
        <v>380</v>
      </c>
      <c r="N25" s="338"/>
    </row>
    <row r="26" spans="1:14" ht="19.5" customHeight="1">
      <c r="A26" s="360" t="s">
        <v>58</v>
      </c>
      <c r="B26" s="360"/>
      <c r="C26" s="105">
        <v>106</v>
      </c>
      <c r="D26" s="105">
        <v>165</v>
      </c>
      <c r="E26" s="105">
        <v>2</v>
      </c>
      <c r="F26" s="105">
        <v>29</v>
      </c>
      <c r="G26" s="105">
        <v>51</v>
      </c>
      <c r="H26" s="105">
        <v>0</v>
      </c>
      <c r="I26" s="105">
        <v>0</v>
      </c>
      <c r="J26" s="105">
        <v>0</v>
      </c>
      <c r="K26" s="105">
        <v>0</v>
      </c>
      <c r="L26" s="105">
        <v>353</v>
      </c>
      <c r="M26" s="338" t="s">
        <v>178</v>
      </c>
      <c r="N26" s="338"/>
    </row>
    <row r="27" spans="1:14" ht="19.5" customHeight="1">
      <c r="A27" s="360" t="s">
        <v>229</v>
      </c>
      <c r="B27" s="360"/>
      <c r="C27" s="105">
        <v>104</v>
      </c>
      <c r="D27" s="105">
        <v>141</v>
      </c>
      <c r="E27" s="105">
        <v>0</v>
      </c>
      <c r="F27" s="105">
        <v>45</v>
      </c>
      <c r="G27" s="105">
        <v>12</v>
      </c>
      <c r="H27" s="105">
        <v>4</v>
      </c>
      <c r="I27" s="105">
        <v>0</v>
      </c>
      <c r="J27" s="105">
        <v>0</v>
      </c>
      <c r="K27" s="105">
        <v>0</v>
      </c>
      <c r="L27" s="105">
        <v>306</v>
      </c>
      <c r="M27" s="338" t="s">
        <v>179</v>
      </c>
      <c r="N27" s="338"/>
    </row>
    <row r="28" spans="1:14" ht="19.5" customHeight="1">
      <c r="A28" s="360" t="s">
        <v>60</v>
      </c>
      <c r="B28" s="360"/>
      <c r="C28" s="105">
        <v>84</v>
      </c>
      <c r="D28" s="105">
        <v>1</v>
      </c>
      <c r="E28" s="105">
        <v>148</v>
      </c>
      <c r="F28" s="105">
        <v>48</v>
      </c>
      <c r="G28" s="105">
        <v>3</v>
      </c>
      <c r="H28" s="105">
        <v>13</v>
      </c>
      <c r="I28" s="105">
        <v>0</v>
      </c>
      <c r="J28" s="105">
        <v>0</v>
      </c>
      <c r="K28" s="105">
        <v>0</v>
      </c>
      <c r="L28" s="105">
        <v>297</v>
      </c>
      <c r="M28" s="338" t="s">
        <v>180</v>
      </c>
      <c r="N28" s="338"/>
    </row>
    <row r="29" spans="1:14" ht="19.5" customHeight="1" thickBot="1">
      <c r="A29" s="419" t="s">
        <v>61</v>
      </c>
      <c r="B29" s="419"/>
      <c r="C29" s="107">
        <v>160</v>
      </c>
      <c r="D29" s="107">
        <v>535</v>
      </c>
      <c r="E29" s="107">
        <v>37</v>
      </c>
      <c r="F29" s="107">
        <v>42</v>
      </c>
      <c r="G29" s="107">
        <v>20</v>
      </c>
      <c r="H29" s="107">
        <v>47</v>
      </c>
      <c r="I29" s="107">
        <v>0</v>
      </c>
      <c r="J29" s="107">
        <v>0</v>
      </c>
      <c r="K29" s="107">
        <v>1</v>
      </c>
      <c r="L29" s="105">
        <v>842</v>
      </c>
      <c r="M29" s="420" t="s">
        <v>381</v>
      </c>
      <c r="N29" s="421"/>
    </row>
    <row r="30" spans="1:14" ht="19.5" customHeight="1" thickBot="1">
      <c r="A30" s="359" t="s">
        <v>25</v>
      </c>
      <c r="B30" s="359"/>
      <c r="C30" s="92">
        <v>1793</v>
      </c>
      <c r="D30" s="92">
        <v>3351</v>
      </c>
      <c r="E30" s="92">
        <v>531</v>
      </c>
      <c r="F30" s="92">
        <v>1294</v>
      </c>
      <c r="G30" s="92">
        <v>973</v>
      </c>
      <c r="H30" s="92">
        <v>493</v>
      </c>
      <c r="I30" s="92">
        <v>26</v>
      </c>
      <c r="J30" s="92">
        <v>2</v>
      </c>
      <c r="K30" s="92">
        <v>79</v>
      </c>
      <c r="L30" s="92">
        <v>8542</v>
      </c>
      <c r="M30" s="429" t="s">
        <v>298</v>
      </c>
      <c r="N30" s="429"/>
    </row>
    <row r="31" spans="1:8" ht="13.5" thickTop="1">
      <c r="A31" s="41"/>
      <c r="B31" s="53"/>
      <c r="C31" s="53"/>
      <c r="D31" s="53"/>
      <c r="E31" s="41"/>
      <c r="F31" s="41"/>
      <c r="G31" s="41"/>
      <c r="H31" s="41"/>
    </row>
    <row r="32" spans="1:8" ht="12.75">
      <c r="A32" s="41"/>
      <c r="B32" s="48"/>
      <c r="C32" s="48"/>
      <c r="D32" s="48"/>
      <c r="E32" s="41"/>
      <c r="F32" s="41"/>
      <c r="G32" s="41"/>
      <c r="H32" s="41"/>
    </row>
    <row r="33" spans="1:8" ht="12.75">
      <c r="A33" s="41"/>
      <c r="B33" s="48"/>
      <c r="C33" s="48"/>
      <c r="D33" s="48"/>
      <c r="E33" s="41"/>
      <c r="F33" s="41"/>
      <c r="G33" s="41"/>
      <c r="H33" s="41"/>
    </row>
    <row r="34" spans="1:8" ht="12.75">
      <c r="A34" s="41"/>
      <c r="B34" s="48"/>
      <c r="C34" s="48"/>
      <c r="D34" s="48"/>
      <c r="E34" s="41"/>
      <c r="F34" s="41"/>
      <c r="G34" s="41"/>
      <c r="H34" s="41"/>
    </row>
    <row r="35" spans="1:8" ht="12.75">
      <c r="A35" s="41"/>
      <c r="B35" s="48"/>
      <c r="C35" s="48"/>
      <c r="D35" s="48"/>
      <c r="E35" s="41"/>
      <c r="F35" s="41"/>
      <c r="G35" s="41"/>
      <c r="H35" s="41"/>
    </row>
    <row r="36" spans="1:8" ht="12.75">
      <c r="A36" s="41"/>
      <c r="B36" s="48"/>
      <c r="C36" s="48"/>
      <c r="D36" s="48"/>
      <c r="E36" s="41"/>
      <c r="F36" s="41"/>
      <c r="G36" s="41"/>
      <c r="H36" s="41"/>
    </row>
    <row r="37" spans="1:8" ht="12.75">
      <c r="A37" s="41"/>
      <c r="B37" s="48"/>
      <c r="C37" s="48"/>
      <c r="D37" s="48"/>
      <c r="E37" s="41"/>
      <c r="F37" s="41"/>
      <c r="G37" s="41"/>
      <c r="H37" s="41"/>
    </row>
    <row r="38" spans="1:8" ht="12.75">
      <c r="A38" s="41"/>
      <c r="B38" s="48"/>
      <c r="C38" s="48"/>
      <c r="D38" s="48"/>
      <c r="E38" s="41"/>
      <c r="F38" s="41"/>
      <c r="G38" s="41"/>
      <c r="H38" s="41"/>
    </row>
    <row r="39" spans="1:8" ht="12.75">
      <c r="A39" s="41"/>
      <c r="B39" s="48"/>
      <c r="C39" s="48"/>
      <c r="D39" s="48"/>
      <c r="E39" s="41"/>
      <c r="F39" s="41"/>
      <c r="G39" s="41"/>
      <c r="H39" s="41"/>
    </row>
    <row r="40" spans="1:8" ht="12.75">
      <c r="A40" s="41"/>
      <c r="B40" s="48"/>
      <c r="C40" s="48"/>
      <c r="D40" s="48"/>
      <c r="E40" s="41"/>
      <c r="F40" s="41"/>
      <c r="G40" s="41"/>
      <c r="H40" s="41"/>
    </row>
    <row r="41" spans="1:8" ht="12.75">
      <c r="A41" s="41"/>
      <c r="B41" s="48"/>
      <c r="C41" s="41"/>
      <c r="D41" s="41"/>
      <c r="E41" s="41"/>
      <c r="F41" s="41"/>
      <c r="G41" s="41"/>
      <c r="H41" s="41"/>
    </row>
    <row r="42" spans="1:8" ht="12.75">
      <c r="A42" s="41"/>
      <c r="B42" s="41"/>
      <c r="C42" s="41"/>
      <c r="D42" s="41"/>
      <c r="E42" s="41"/>
      <c r="F42" s="41"/>
      <c r="G42" s="41"/>
      <c r="H42" s="41"/>
    </row>
  </sheetData>
  <sheetProtection/>
  <mergeCells count="49">
    <mergeCell ref="A1:N1"/>
    <mergeCell ref="A2:N2"/>
    <mergeCell ref="A3:H3"/>
    <mergeCell ref="I3:N3"/>
    <mergeCell ref="A4:B9"/>
    <mergeCell ref="C4:L4"/>
    <mergeCell ref="A11:B11"/>
    <mergeCell ref="M11:N11"/>
    <mergeCell ref="F6:H6"/>
    <mergeCell ref="I6:J6"/>
    <mergeCell ref="I7:J7"/>
    <mergeCell ref="K7:K9"/>
    <mergeCell ref="A10:B10"/>
    <mergeCell ref="A12:B12"/>
    <mergeCell ref="M12:N12"/>
    <mergeCell ref="C7:C9"/>
    <mergeCell ref="D7:D9"/>
    <mergeCell ref="E7:E9"/>
    <mergeCell ref="F7:H7"/>
    <mergeCell ref="M4:N9"/>
    <mergeCell ref="C5:L5"/>
    <mergeCell ref="L7:L9"/>
    <mergeCell ref="M10:N10"/>
    <mergeCell ref="A13:B13"/>
    <mergeCell ref="M13:N13"/>
    <mergeCell ref="A14:A19"/>
    <mergeCell ref="N14:N19"/>
    <mergeCell ref="A20:B20"/>
    <mergeCell ref="M20:N20"/>
    <mergeCell ref="A21:B21"/>
    <mergeCell ref="M21:N21"/>
    <mergeCell ref="A22:B22"/>
    <mergeCell ref="M22:N22"/>
    <mergeCell ref="A23:B23"/>
    <mergeCell ref="M23:N23"/>
    <mergeCell ref="A24:B24"/>
    <mergeCell ref="M24:N24"/>
    <mergeCell ref="A25:B25"/>
    <mergeCell ref="M25:N25"/>
    <mergeCell ref="A26:B26"/>
    <mergeCell ref="M26:N26"/>
    <mergeCell ref="A30:B30"/>
    <mergeCell ref="M30:N30"/>
    <mergeCell ref="A27:B27"/>
    <mergeCell ref="M27:N27"/>
    <mergeCell ref="A28:B28"/>
    <mergeCell ref="M28:N28"/>
    <mergeCell ref="A29:B29"/>
    <mergeCell ref="M29:N29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Sham Future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Gold 3-Dodo</dc:creator>
  <cp:keywords/>
  <dc:description/>
  <cp:lastModifiedBy>Mics29</cp:lastModifiedBy>
  <cp:lastPrinted>2019-08-04T08:53:16Z</cp:lastPrinted>
  <dcterms:created xsi:type="dcterms:W3CDTF">2010-09-16T07:44:20Z</dcterms:created>
  <dcterms:modified xsi:type="dcterms:W3CDTF">2019-09-03T08:22:51Z</dcterms:modified>
  <cp:category/>
  <cp:version/>
  <cp:contentType/>
  <cp:contentStatus/>
</cp:coreProperties>
</file>